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Zakázky 2023\Projekce\223008 - NemTR - sestra-pac.M1\Kalkulace nákladů\"/>
    </mc:Choice>
  </mc:AlternateContent>
  <bookViews>
    <workbookView xWindow="0" yWindow="0" windowWidth="23040" windowHeight="9396" tabRatio="735"/>
  </bookViews>
  <sheets>
    <sheet name="SP" sheetId="73" r:id="rId1"/>
  </sheets>
  <definedNames>
    <definedName name="_xlnm.Print_Titles" localSheetId="0">SP!$38:$39</definedName>
    <definedName name="_xlnm.Print_Area" localSheetId="0">SP!$C$3:$K$174</definedName>
  </definedNames>
  <calcPr calcId="152511"/>
</workbook>
</file>

<file path=xl/calcChain.xml><?xml version="1.0" encoding="utf-8"?>
<calcChain xmlns="http://schemas.openxmlformats.org/spreadsheetml/2006/main">
  <c r="H129" i="73" l="1"/>
  <c r="H144" i="73"/>
  <c r="H147" i="73"/>
  <c r="H148" i="73"/>
  <c r="H149" i="73"/>
  <c r="H150" i="73"/>
  <c r="H151" i="73"/>
  <c r="H152" i="73"/>
  <c r="H153" i="73"/>
  <c r="H154" i="73"/>
  <c r="H155" i="73"/>
  <c r="H156" i="73"/>
  <c r="H157" i="73"/>
  <c r="H158" i="73"/>
  <c r="H160" i="73"/>
  <c r="H161" i="73"/>
  <c r="H162" i="73"/>
  <c r="H164" i="73"/>
  <c r="H166" i="73"/>
  <c r="J79" i="73" l="1"/>
  <c r="I79" i="73"/>
  <c r="K79" i="73" s="1"/>
  <c r="I46" i="73"/>
  <c r="J46" i="73"/>
  <c r="I47" i="73"/>
  <c r="J47" i="73"/>
  <c r="I48" i="73"/>
  <c r="J48" i="73"/>
  <c r="I49" i="73"/>
  <c r="J49" i="73"/>
  <c r="K49" i="73" s="1"/>
  <c r="I50" i="73"/>
  <c r="J50" i="73"/>
  <c r="I51" i="73"/>
  <c r="J51" i="73"/>
  <c r="I52" i="73"/>
  <c r="J52" i="73"/>
  <c r="I53" i="73"/>
  <c r="J53" i="73"/>
  <c r="I54" i="73"/>
  <c r="J54" i="73"/>
  <c r="I55" i="73"/>
  <c r="J55" i="73"/>
  <c r="I56" i="73"/>
  <c r="J56" i="73"/>
  <c r="I57" i="73"/>
  <c r="J57" i="73"/>
  <c r="I58" i="73"/>
  <c r="J58" i="73"/>
  <c r="I59" i="73"/>
  <c r="J59" i="73"/>
  <c r="I60" i="73"/>
  <c r="J60" i="73"/>
  <c r="I61" i="73"/>
  <c r="J61" i="73"/>
  <c r="I62" i="73"/>
  <c r="J62" i="73"/>
  <c r="I63" i="73"/>
  <c r="J63" i="73"/>
  <c r="I64" i="73"/>
  <c r="J64" i="73"/>
  <c r="I65" i="73"/>
  <c r="J65" i="73"/>
  <c r="I66" i="73"/>
  <c r="J66" i="73"/>
  <c r="I67" i="73"/>
  <c r="J67" i="73"/>
  <c r="J90" i="73"/>
  <c r="I90" i="73"/>
  <c r="J91" i="73"/>
  <c r="I91" i="73"/>
  <c r="J95" i="73"/>
  <c r="I95" i="73"/>
  <c r="J96" i="73"/>
  <c r="I96" i="73"/>
  <c r="I129" i="73"/>
  <c r="I130" i="73"/>
  <c r="J130" i="73"/>
  <c r="J129" i="73"/>
  <c r="E107" i="73"/>
  <c r="E122" i="73"/>
  <c r="I143" i="73"/>
  <c r="J143" i="73"/>
  <c r="I144" i="73"/>
  <c r="I145" i="73"/>
  <c r="J145" i="73"/>
  <c r="I146" i="73"/>
  <c r="J146" i="73"/>
  <c r="I147" i="73"/>
  <c r="I148" i="73"/>
  <c r="I149" i="73"/>
  <c r="I150" i="73"/>
  <c r="I151" i="73"/>
  <c r="I152" i="73"/>
  <c r="I153" i="73"/>
  <c r="I154" i="73"/>
  <c r="I155" i="73"/>
  <c r="I156" i="73"/>
  <c r="I157" i="73"/>
  <c r="I158" i="73"/>
  <c r="I159" i="73"/>
  <c r="J159" i="73"/>
  <c r="I160" i="73"/>
  <c r="I161" i="73"/>
  <c r="I162" i="73"/>
  <c r="I163" i="73"/>
  <c r="J163" i="73"/>
  <c r="I164" i="73"/>
  <c r="I165" i="73"/>
  <c r="J165" i="73"/>
  <c r="I166" i="73"/>
  <c r="I167" i="73"/>
  <c r="J167" i="73"/>
  <c r="I168" i="73"/>
  <c r="J168" i="73"/>
  <c r="I169" i="73"/>
  <c r="J169" i="73"/>
  <c r="J150" i="73"/>
  <c r="J149" i="73"/>
  <c r="J147" i="73"/>
  <c r="K58" i="73" l="1"/>
  <c r="K53" i="73"/>
  <c r="K62" i="73"/>
  <c r="K60" i="73"/>
  <c r="K52" i="73"/>
  <c r="K50" i="73"/>
  <c r="K57" i="73"/>
  <c r="K64" i="73"/>
  <c r="K51" i="73"/>
  <c r="K65" i="73"/>
  <c r="K48" i="73"/>
  <c r="K46" i="73"/>
  <c r="K66" i="73"/>
  <c r="K61" i="73"/>
  <c r="K59" i="73"/>
  <c r="K54" i="73"/>
  <c r="K63" i="73"/>
  <c r="K67" i="73"/>
  <c r="K145" i="73"/>
  <c r="K56" i="73"/>
  <c r="K47" i="73"/>
  <c r="K55" i="73"/>
  <c r="K90" i="73"/>
  <c r="K150" i="73"/>
  <c r="K91" i="73"/>
  <c r="K95" i="73"/>
  <c r="K96" i="73"/>
  <c r="K147" i="73"/>
  <c r="K163" i="73"/>
  <c r="K143" i="73"/>
  <c r="K168" i="73"/>
  <c r="K130" i="73"/>
  <c r="K129" i="73"/>
  <c r="K169" i="73"/>
  <c r="K149" i="73"/>
  <c r="K159" i="73"/>
  <c r="K167" i="73"/>
  <c r="K146" i="73"/>
  <c r="K165" i="73"/>
  <c r="J148" i="73" l="1"/>
  <c r="K148" i="73" s="1"/>
  <c r="I138" i="73"/>
  <c r="J137" i="73"/>
  <c r="J93" i="73"/>
  <c r="I93" i="73"/>
  <c r="J92" i="73"/>
  <c r="I92" i="73"/>
  <c r="J89" i="73"/>
  <c r="I89" i="73"/>
  <c r="J88" i="73"/>
  <c r="I88" i="73"/>
  <c r="J87" i="73"/>
  <c r="I87" i="73"/>
  <c r="J86" i="73"/>
  <c r="I86" i="73"/>
  <c r="J85" i="73"/>
  <c r="I85" i="73"/>
  <c r="J84" i="73"/>
  <c r="I84" i="73"/>
  <c r="J83" i="73"/>
  <c r="I83" i="73"/>
  <c r="J82" i="73"/>
  <c r="I82" i="73"/>
  <c r="J81" i="73"/>
  <c r="I81" i="73"/>
  <c r="J80" i="73"/>
  <c r="I80" i="73"/>
  <c r="K87" i="73" l="1"/>
  <c r="J138" i="73"/>
  <c r="K138" i="73" s="1"/>
  <c r="K93" i="73"/>
  <c r="I137" i="73"/>
  <c r="K92" i="73"/>
  <c r="K81" i="73"/>
  <c r="K89" i="73"/>
  <c r="K86" i="73"/>
  <c r="K88" i="73"/>
  <c r="K80" i="73"/>
  <c r="K83" i="73"/>
  <c r="K85" i="73"/>
  <c r="K84" i="73"/>
  <c r="K82" i="73"/>
  <c r="J139" i="73" l="1"/>
  <c r="I139" i="73"/>
  <c r="K137" i="73"/>
  <c r="K139" i="73" l="1"/>
  <c r="J162" i="73" l="1"/>
  <c r="K162" i="73" s="1"/>
  <c r="J161" i="73"/>
  <c r="K161" i="73" s="1"/>
  <c r="J160" i="73"/>
  <c r="K160" i="73" s="1"/>
  <c r="J158" i="73"/>
  <c r="K158" i="73" s="1"/>
  <c r="J157" i="73"/>
  <c r="K157" i="73" s="1"/>
  <c r="J166" i="73"/>
  <c r="K166" i="73" s="1"/>
  <c r="J156" i="73"/>
  <c r="K156" i="73" s="1"/>
  <c r="J155" i="73"/>
  <c r="K155" i="73" s="1"/>
  <c r="J154" i="73"/>
  <c r="K154" i="73" s="1"/>
  <c r="J153" i="73"/>
  <c r="K153" i="73" s="1"/>
  <c r="J152" i="73"/>
  <c r="K152" i="73" s="1"/>
  <c r="J144" i="73"/>
  <c r="K144" i="73" s="1"/>
  <c r="J164" i="73"/>
  <c r="K164" i="73" s="1"/>
  <c r="J151" i="73"/>
  <c r="K151" i="73" s="1"/>
  <c r="J104" i="73" l="1"/>
  <c r="I104" i="73"/>
  <c r="E127" i="73"/>
  <c r="J118" i="73"/>
  <c r="I118" i="73"/>
  <c r="K118" i="73" l="1"/>
  <c r="K104" i="73"/>
  <c r="J133" i="73"/>
  <c r="I133" i="73"/>
  <c r="J132" i="73"/>
  <c r="I132" i="73"/>
  <c r="J131" i="73"/>
  <c r="I131" i="73"/>
  <c r="K132" i="73" l="1"/>
  <c r="K131" i="73"/>
  <c r="K133" i="73"/>
  <c r="J117" i="73"/>
  <c r="I117" i="73"/>
  <c r="J76" i="73"/>
  <c r="I76" i="73"/>
  <c r="J75" i="73"/>
  <c r="I75" i="73"/>
  <c r="J45" i="73"/>
  <c r="I45" i="73"/>
  <c r="I142" i="73"/>
  <c r="J142" i="73"/>
  <c r="I128" i="73"/>
  <c r="J128" i="73"/>
  <c r="I121" i="73"/>
  <c r="J121" i="73"/>
  <c r="J116" i="73"/>
  <c r="I116" i="73"/>
  <c r="J115" i="73"/>
  <c r="I115" i="73"/>
  <c r="J114" i="73"/>
  <c r="I114" i="73"/>
  <c r="J113" i="73"/>
  <c r="I113" i="73"/>
  <c r="J112" i="73"/>
  <c r="I112" i="73"/>
  <c r="J106" i="73"/>
  <c r="I106" i="73"/>
  <c r="J105" i="73"/>
  <c r="I105" i="73"/>
  <c r="J103" i="73"/>
  <c r="I103" i="73"/>
  <c r="J102" i="73"/>
  <c r="I102" i="73"/>
  <c r="J94" i="73"/>
  <c r="I94" i="73"/>
  <c r="J78" i="73"/>
  <c r="I78" i="73"/>
  <c r="J77" i="73"/>
  <c r="I77" i="73"/>
  <c r="J74" i="73"/>
  <c r="I74" i="73"/>
  <c r="J73" i="73"/>
  <c r="I73" i="73"/>
  <c r="J72" i="73"/>
  <c r="I72" i="73"/>
  <c r="J71" i="73"/>
  <c r="I71" i="73"/>
  <c r="J70" i="73"/>
  <c r="I70" i="73"/>
  <c r="J44" i="73"/>
  <c r="I44" i="73"/>
  <c r="K117" i="73" l="1"/>
  <c r="K76" i="73"/>
  <c r="K73" i="73"/>
  <c r="K75" i="73"/>
  <c r="K77" i="73"/>
  <c r="K94" i="73"/>
  <c r="K115" i="73"/>
  <c r="K106" i="73"/>
  <c r="K70" i="73"/>
  <c r="J107" i="73"/>
  <c r="J109" i="73" s="1"/>
  <c r="K116" i="73"/>
  <c r="K45" i="73"/>
  <c r="K78" i="73"/>
  <c r="K114" i="73"/>
  <c r="K71" i="73"/>
  <c r="I170" i="73"/>
  <c r="J170" i="73"/>
  <c r="K105" i="73"/>
  <c r="K102" i="73"/>
  <c r="K113" i="73"/>
  <c r="K128" i="73"/>
  <c r="J127" i="73"/>
  <c r="J134" i="73" s="1"/>
  <c r="I127" i="73"/>
  <c r="I134" i="73" s="1"/>
  <c r="K142" i="73"/>
  <c r="K121" i="73"/>
  <c r="I108" i="73"/>
  <c r="K108" i="73" s="1"/>
  <c r="K72" i="73"/>
  <c r="I122" i="73"/>
  <c r="J122" i="73"/>
  <c r="K112" i="73"/>
  <c r="K74" i="73"/>
  <c r="K103" i="73"/>
  <c r="K44" i="73"/>
  <c r="I98" i="73"/>
  <c r="J98" i="73"/>
  <c r="J99" i="73" s="1"/>
  <c r="I107" i="73"/>
  <c r="I119" i="73"/>
  <c r="I120" i="73" s="1"/>
  <c r="J119" i="73"/>
  <c r="K120" i="73" l="1"/>
  <c r="K170" i="73"/>
  <c r="K107" i="73"/>
  <c r="K98" i="73"/>
  <c r="K122" i="73"/>
  <c r="J123" i="73"/>
  <c r="J124" i="73" s="1"/>
  <c r="J173" i="73" s="1"/>
  <c r="K119" i="73"/>
  <c r="I109" i="73"/>
  <c r="K109" i="73" s="1"/>
  <c r="I123" i="73"/>
  <c r="I99" i="73"/>
  <c r="K99" i="73" s="1"/>
  <c r="K127" i="73"/>
  <c r="K134" i="73"/>
  <c r="K123" i="73" l="1"/>
  <c r="I124" i="73"/>
  <c r="K124" i="73" l="1"/>
  <c r="I173" i="73"/>
  <c r="K173" i="73" s="1"/>
  <c r="J14" i="73" l="1"/>
</calcChain>
</file>

<file path=xl/sharedStrings.xml><?xml version="1.0" encoding="utf-8"?>
<sst xmlns="http://schemas.openxmlformats.org/spreadsheetml/2006/main" count="372" uniqueCount="265">
  <si>
    <t>m</t>
  </si>
  <si>
    <t>ks</t>
  </si>
  <si>
    <t>kpl</t>
  </si>
  <si>
    <t>Název položky</t>
  </si>
  <si>
    <t>Výměra</t>
  </si>
  <si>
    <t>Cena</t>
  </si>
  <si>
    <t>Celkem</t>
  </si>
  <si>
    <t>Specifikace</t>
  </si>
  <si>
    <t>Počet</t>
  </si>
  <si>
    <t>Měr. Jed.</t>
  </si>
  <si>
    <t>Materiál / MJ</t>
  </si>
  <si>
    <t>Montáž / MJ</t>
  </si>
  <si>
    <t>Materiál</t>
  </si>
  <si>
    <t>Montáž</t>
  </si>
  <si>
    <t>Pozn.:</t>
  </si>
  <si>
    <t>Číslo dokumentu:</t>
  </si>
  <si>
    <t>Datum:</t>
  </si>
  <si>
    <t>Revize:</t>
  </si>
  <si>
    <t>Značení trasy vedení - kabelové štítky</t>
  </si>
  <si>
    <t>Požární ucpávky včetně štítků</t>
  </si>
  <si>
    <t>Funkční zkouška systému</t>
  </si>
  <si>
    <t>Likvidace a odvoz odpadu z realizace</t>
  </si>
  <si>
    <t>hod</t>
  </si>
  <si>
    <t>Účast na koordinačních jednáních a kontrolních dnech</t>
  </si>
  <si>
    <t>Pospojení a uzemnění konstrukcí, přístrojů a kabelových tras</t>
  </si>
  <si>
    <t xml:space="preserve">Mimostaveništní doprava
Zahrnuje náklady na dopravu strojů a zařízení od výrobce (obchodní organizace) až na místo první skládky na staveništi 
Pojištění materiálu použitého na stavbě, zabezpečení materiálu na stavbě proti poškození a proti krádeži </t>
  </si>
  <si>
    <t>Technická příprava realizace</t>
  </si>
  <si>
    <t>Vedení projektu</t>
  </si>
  <si>
    <t>Pomocné stavební práce</t>
  </si>
  <si>
    <t>Uvedení do provozu</t>
  </si>
  <si>
    <t>Koordinační funkční zkoušky</t>
  </si>
  <si>
    <t>CYA 6 zž</t>
  </si>
  <si>
    <t>Prořez kabelů 5%</t>
  </si>
  <si>
    <t xml:space="preserve">Pospojení ocel. konstrukcí  </t>
  </si>
  <si>
    <t>Prořez kabelových tras 1,5 %</t>
  </si>
  <si>
    <t>Další montážní materiál blíže nespecifikovaný 3%</t>
  </si>
  <si>
    <t>Součinnost se zástupci investora</t>
  </si>
  <si>
    <t>Koordinace prací s ostatními prefesemi</t>
  </si>
  <si>
    <t>Autorský dozor projektanta během realizace</t>
  </si>
  <si>
    <t>Zařízení a přístroje</t>
  </si>
  <si>
    <t>CYA 10 zž</t>
  </si>
  <si>
    <t>Podružný el. inst. materiál 1%</t>
  </si>
  <si>
    <t>Zapojení kabeláže</t>
  </si>
  <si>
    <t>Demontáže</t>
  </si>
  <si>
    <t>měsíc</t>
  </si>
  <si>
    <t>Vypracování plánu kontrol a zkoušek</t>
  </si>
  <si>
    <t>Revize dílčí a revize celého systému</t>
  </si>
  <si>
    <t>Školení na všechny systémy dodávky včetně IP aplikací</t>
  </si>
  <si>
    <t>Průvodně technická dokumentace</t>
  </si>
  <si>
    <t>Jiné materiály, montáž, atd., neuvedené výše, ale které je
nutné zahrnout do celkového rozsahu prací podle výkresů a
praxe dodavatele.</t>
  </si>
  <si>
    <t>Lešení, výšková montáž a použití mechanizmů</t>
  </si>
  <si>
    <t>Výkaz výměr</t>
  </si>
  <si>
    <t>Rozvaděče + napájení</t>
  </si>
  <si>
    <t>Projekční náklady na vypracování realizační / výrobní / dílenské dokumentace</t>
  </si>
  <si>
    <t>B1</t>
  </si>
  <si>
    <t>B1.001</t>
  </si>
  <si>
    <t>B1.002</t>
  </si>
  <si>
    <t>B1.003</t>
  </si>
  <si>
    <t>B1.004</t>
  </si>
  <si>
    <t>B1.005</t>
  </si>
  <si>
    <t>B1.006</t>
  </si>
  <si>
    <t>B1.007</t>
  </si>
  <si>
    <t>B1.008</t>
  </si>
  <si>
    <t>B1.009</t>
  </si>
  <si>
    <t>B1.010</t>
  </si>
  <si>
    <t>B1.011</t>
  </si>
  <si>
    <t>B1.012</t>
  </si>
  <si>
    <t>B1.013</t>
  </si>
  <si>
    <t>B1.014</t>
  </si>
  <si>
    <t>B1.015</t>
  </si>
  <si>
    <t>B1.016</t>
  </si>
  <si>
    <t>B1.017</t>
  </si>
  <si>
    <t>B1.018</t>
  </si>
  <si>
    <t>B1.019</t>
  </si>
  <si>
    <t>B2</t>
  </si>
  <si>
    <t>B2.001</t>
  </si>
  <si>
    <t>B2.002</t>
  </si>
  <si>
    <t>B2.003</t>
  </si>
  <si>
    <t>B2.004</t>
  </si>
  <si>
    <t>B2.005</t>
  </si>
  <si>
    <t>B2.006</t>
  </si>
  <si>
    <t>B3</t>
  </si>
  <si>
    <t>B3.001</t>
  </si>
  <si>
    <t>B3.004</t>
  </si>
  <si>
    <t>B3.005</t>
  </si>
  <si>
    <t>B3.006</t>
  </si>
  <si>
    <t>B3.007</t>
  </si>
  <si>
    <t>B3.008</t>
  </si>
  <si>
    <t>B3.009</t>
  </si>
  <si>
    <t>B3.010</t>
  </si>
  <si>
    <t>B3.011</t>
  </si>
  <si>
    <t>B3.012</t>
  </si>
  <si>
    <t>B4</t>
  </si>
  <si>
    <t>B4.001</t>
  </si>
  <si>
    <t>B4.002</t>
  </si>
  <si>
    <t>B4.003</t>
  </si>
  <si>
    <t>B4.004</t>
  </si>
  <si>
    <t>B5</t>
  </si>
  <si>
    <t>B6</t>
  </si>
  <si>
    <t>B6.001</t>
  </si>
  <si>
    <t>B6.002</t>
  </si>
  <si>
    <t>B6.003</t>
  </si>
  <si>
    <t>B6.004</t>
  </si>
  <si>
    <t>B6.005</t>
  </si>
  <si>
    <t>B6.006</t>
  </si>
  <si>
    <t>B6.007</t>
  </si>
  <si>
    <t>B6.008</t>
  </si>
  <si>
    <t>B6.009</t>
  </si>
  <si>
    <t>B6.010</t>
  </si>
  <si>
    <t>B6.011</t>
  </si>
  <si>
    <t>B6.012</t>
  </si>
  <si>
    <t>B6.013</t>
  </si>
  <si>
    <t>B6.014</t>
  </si>
  <si>
    <t>B6.015</t>
  </si>
  <si>
    <t>B6.016</t>
  </si>
  <si>
    <t>B6.017</t>
  </si>
  <si>
    <t>B6.018</t>
  </si>
  <si>
    <t>B6.019</t>
  </si>
  <si>
    <t>B6.020</t>
  </si>
  <si>
    <t>B6.021</t>
  </si>
  <si>
    <t>B6.022</t>
  </si>
  <si>
    <t>B6.023</t>
  </si>
  <si>
    <t>B6.024</t>
  </si>
  <si>
    <t>B6.025</t>
  </si>
  <si>
    <t>Průraz beton (jádrové vrtání) do stropu do průměru 20 mm</t>
  </si>
  <si>
    <t>Průraz beton (jádrové vrtání) do stropu do průměru 100 mm</t>
  </si>
  <si>
    <t>Průraz beton (jádrové vrtání) do stěny do průměru 20 mm</t>
  </si>
  <si>
    <t>B4.005</t>
  </si>
  <si>
    <t>B2.007</t>
  </si>
  <si>
    <t>Hodinové ceny prací pro automatický výpočet</t>
  </si>
  <si>
    <t>Projektant</t>
  </si>
  <si>
    <t>Vedení stavby</t>
  </si>
  <si>
    <t>Technik</t>
  </si>
  <si>
    <t>Montér</t>
  </si>
  <si>
    <t>B1.020</t>
  </si>
  <si>
    <t>B1.021</t>
  </si>
  <si>
    <t>B1.022</t>
  </si>
  <si>
    <t>B1.023</t>
  </si>
  <si>
    <t>B1.024</t>
  </si>
  <si>
    <t>B1.025</t>
  </si>
  <si>
    <t>B1.026</t>
  </si>
  <si>
    <t>B1.027</t>
  </si>
  <si>
    <t>B1.028</t>
  </si>
  <si>
    <t>B1.029</t>
  </si>
  <si>
    <t>B1.030</t>
  </si>
  <si>
    <t>B1.031</t>
  </si>
  <si>
    <t>B1.032</t>
  </si>
  <si>
    <t>B1.033</t>
  </si>
  <si>
    <t>B5.001</t>
  </si>
  <si>
    <t>B5.002</t>
  </si>
  <si>
    <t>B6.026</t>
  </si>
  <si>
    <t>B1.034</t>
  </si>
  <si>
    <t>B4.006</t>
  </si>
  <si>
    <t>Rozebrání, přesun, uložení a opětovný přesun a zaklopení minerálního kazetového podhledu</t>
  </si>
  <si>
    <t>B6.027</t>
  </si>
  <si>
    <t xml:space="preserve">V rozsahu prací vybraného dodavatele stavby jsou rovněž:
- jakékoliv prvky, zařízení, práce a pomocné materiály, neuvedené v tomto soupisu výkonů, které jsou ale nezbytně nutné k dodání, instalaci , dokončení a provozování díla (např. požární ucpávky, štítky pro řádné a trvalé značení komponent, zařízení a potrubní závěsy, 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republice“.
- součásti prací jsou veškeré zkoušky, potřebná měření, inspekce, uvedení zařízení do provozu, zaškolení obsluhy, provozní řády, manuály a revize v českém jazyce. 
- veškeré položky na přípomoce, lešení, přesuny hmot a suti, uložení suti na skládku, dopravu, montáž, zpevněné montážní plochy, atd... jsou zahrnuty v jednotlivých jednotkových cenách.
- veškerá geodetická měření jako například vytyčení konstrukcí, kontrolní měření, zaměření skutečného stavu apod.
- veškeré činnosti nutné ke zpracování veškeré dílenské dokumentace a podkladů pro dokumentaci skutečného provedení.
- součástí dodávky je kompletní dokladová část díla nutná k získání kolaudačního souhlasu stavby.
- náklady na případně  opatření související s ochranou stávajících sítí, komunikací či staveb.
- součástí jednotkových cen jsou i vícenáklady související s výstavbou v zimním období, průběžný úklid staveniště a přilehlých komunikací, likvidaci odpadů, dočasná dopravní omezení atd.
- součástí jednotkových cen jsou i vícenáklady souvysející s výstavbou za provozu, převážně v odpoledních hodinách a o víkendu.
Pro plnohodnotnou nabídku je nutné vycházet ze všech dokumentů projektu, tedy né jen ze soupisu činností a materiálu ve výkazu výměr, ale také z Technické zprávy a výkresové části.
Bližší specifikace aktivních prvků je uvedena v Technické zprávě dokumentace.
Uvedené typy výrobků jsou považovány za minimální technické standardy a s nimi byla vyprojektována dokumentace pro výběr zhotovitele.
V případě použití jiné technologie musí být splněny veškeré dále uvedené technické parametry použitého systému i celého řešení dle Technické zprávy dokumentace a výkresové části.
</t>
  </si>
  <si>
    <t>Dokumentace skutečného provedení stavby</t>
  </si>
  <si>
    <t>223008_01_DVZ_D.1.4_99</t>
  </si>
  <si>
    <t>08 / 2023</t>
  </si>
  <si>
    <t>NEMOCNICE TŘEBÍČ – Pavilon M1 – komunikační systém sestra - pacient SP</t>
  </si>
  <si>
    <t>D.1.4 - komunikační systém sestra - pacient SP</t>
  </si>
  <si>
    <t>D.1.4 – Technika prostředí staveb</t>
  </si>
  <si>
    <t>KOMUNIKAČNÍ SYSTÉM SESTRA - PACIENT (SP) - cena celkem</t>
  </si>
  <si>
    <t>KOMUNIKAČNÍ SYSTÉM SESTRA - PACIENT (SP)</t>
  </si>
  <si>
    <t>Přepěťová ochrana 1f / 230 VAC s kontaktem pro dálkovou signalizaci</t>
  </si>
  <si>
    <t>Rozvaděč RACK - 45 U / š. 600 mm / h. 600 mm, rozebíratelný, 1 x skleněné dveře, uzamykatelný,ventilační jednotka s termostatem instalovaná v horním rámu rozvaděče s dosažitelným odvodem tepla min. 0,5 kW, včetně pomocného a uchycovacího materiálu, kompletní dodávka</t>
  </si>
  <si>
    <t>Vertikální vyvazovací panel 45U</t>
  </si>
  <si>
    <t>19" optická vana 1U, 24 x SM 9/125 SC APC, kompletní včetně kazet, 
držáků svárů a spojek, 12x záslepka</t>
  </si>
  <si>
    <t>Pigtail SM 9/125 SC APC, 1 m, včetně montáže</t>
  </si>
  <si>
    <t>Ochrana sváru</t>
  </si>
  <si>
    <t xml:space="preserve">Kříž rezervy kabelu </t>
  </si>
  <si>
    <t>Napájecí panel do 19" racku - 8 x 230 V</t>
  </si>
  <si>
    <t>Vyvyzovací panel 19" 1U, průchozí panel s kartáčem</t>
  </si>
  <si>
    <t>Police 19" 1U, hloubka 550 mm, s perforací</t>
  </si>
  <si>
    <t>19" patch panel 1U, 24 portů C6a</t>
  </si>
  <si>
    <t>Napájecí zdroj 24V/480W/20A, Certifikovaný pro napájení systému sestra-pacient PULS QS20.241</t>
  </si>
  <si>
    <t>Řídicí jednotka pro dvojici baterií určená k zálohování napájecího zdroje 24 VDC, výstupní proud 20 A, pro dvě baterie 12 V v sérii o kapacitě 3,9 Ah do 150Ah/200Ah, Optimalizované nabíjení baterií dle teploty okolí, Signalizační výstupy / vstup inhibit PULS UB20.241</t>
  </si>
  <si>
    <t>Pojistkový odpínač 440 VDC / 32 A, včetně pojistky</t>
  </si>
  <si>
    <t>Lišta DIN</t>
  </si>
  <si>
    <t>Svorka řadová 2,5 mm</t>
  </si>
  <si>
    <t>Propojovací hřebínek pro řadovou svorku 2,5 mm - čtyřnásobný</t>
  </si>
  <si>
    <t>Akku 12 V / 27 Ah certifikované pro systém sestra-pacient k záložnímu zdroji FIAMM FG22703</t>
  </si>
  <si>
    <t>POE injektor 24 VDC, 24 portů</t>
  </si>
  <si>
    <t>Systémové komponenty SP</t>
  </si>
  <si>
    <t>Ostatní SP</t>
  </si>
  <si>
    <t>SUMA SP</t>
  </si>
  <si>
    <t>Montáže SP</t>
  </si>
  <si>
    <t>Úložné konstrukce SP</t>
  </si>
  <si>
    <t>Kabeláž SP</t>
  </si>
  <si>
    <t>Provozní kniha systému</t>
  </si>
  <si>
    <t>Zařízení staveniště 1x sanitární kontejner (toalety, umývadla, sprchy), 1x skladový kontejner 6mx2,4m, 1x obytný kontejner (šatna), 1x obytný kontejner (kancelář)</t>
  </si>
  <si>
    <t xml:space="preserve">Přechodná  opatření při přechodu na nový systém </t>
  </si>
  <si>
    <t>Programování systému SP</t>
  </si>
  <si>
    <t>Naprogramování, nastavení a oživení jednotek</t>
  </si>
  <si>
    <t>Programování a nastavení komunikace s centrálním serverem</t>
  </si>
  <si>
    <t>Koordinace a poskytnutí součinnosti se správcem systému / provozovatelem</t>
  </si>
  <si>
    <t>Úklid staveniště, včetně průběžného úklidu</t>
  </si>
  <si>
    <t>Demontáž a ekologická likvidace komponentů stávajícího systému, včetně rozvodů, které nejsou uloženy pod omítkou</t>
  </si>
  <si>
    <t>Zapravení povrchu po demontovaném prvku</t>
  </si>
  <si>
    <t>B6.028</t>
  </si>
  <si>
    <t>Měření kabeláže po úsecích, včetně měřících protokolů od datové kabeláže</t>
  </si>
  <si>
    <t>Víko kabelového žlabu, zinkování sendzimir, kompletní dodávka trasy včetně úchytů, ohybů, kolen, pro šířku žlabu 62 mm</t>
  </si>
  <si>
    <t>Bezhalogenová tuhá hrdlovaná trubka s nízkou mechanickou odolností o průměru 25 mm</t>
  </si>
  <si>
    <t>Bezhalogenová ohebná trubka se střední mechanickou odolností o průměru 25 mm</t>
  </si>
  <si>
    <t>Bezhalogenová příchytka pro plastové bezhalogenové trubky 25 mm</t>
  </si>
  <si>
    <t>Bezhalogenová lišta vkládací 20x20</t>
  </si>
  <si>
    <t>Pomocné nosné konstrukce pro uchycení žlabů</t>
  </si>
  <si>
    <t>B3.002</t>
  </si>
  <si>
    <t>B3.003</t>
  </si>
  <si>
    <t>Kabel s třídou reakce B2cas1d1a1 - 2x2,5</t>
  </si>
  <si>
    <t>Kabel s třídou reakce B2cas1d1a1 - datový stíněný cat.6a STP (U/FTP)</t>
  </si>
  <si>
    <t>Kabel optický SM 9/125 µm, 12 vláken, s třídou reakce B2cas1d1a1</t>
  </si>
  <si>
    <t>Naprogramování a konfigurace systémových komponentů</t>
  </si>
  <si>
    <t>PoE Switch 1Gb, 48 portů, kompatibilní se systémem provozovatele</t>
  </si>
  <si>
    <t>Patch kabel 1,5m, Cat 6a</t>
  </si>
  <si>
    <t>Konektor RJ45 včetně proměření</t>
  </si>
  <si>
    <t>Terminál personálu IP ACRIOS</t>
  </si>
  <si>
    <t>Adaptér TP IP</t>
  </si>
  <si>
    <t>Závěs LJ bez konektoru IP</t>
  </si>
  <si>
    <t>Zásuvka účastníka IP</t>
  </si>
  <si>
    <t>Lůžková jednotka IP</t>
  </si>
  <si>
    <t>Switch modul ZPT (RJ45) IP</t>
  </si>
  <si>
    <t>Komunikační jednotka IP</t>
  </si>
  <si>
    <t>Signalizační jednotka IP</t>
  </si>
  <si>
    <t>Svítidlo IP</t>
  </si>
  <si>
    <t>Zásuvka ethernet IP</t>
  </si>
  <si>
    <t>Napáječ 250W 24V IP</t>
  </si>
  <si>
    <t>Tlačítko nouzového volání IP</t>
  </si>
  <si>
    <t>Instalační rámeček malý</t>
  </si>
  <si>
    <t>Instalační rámeček malý (SIJ)</t>
  </si>
  <si>
    <t>Instalační rámeček malý (ZE)</t>
  </si>
  <si>
    <t>Instalační rámeček malý (ZU ZVST)</t>
  </si>
  <si>
    <t>Instalační rámeček střední (ZLJ)</t>
  </si>
  <si>
    <t>Instalační rámeček velký (KJ KJD VKJ)</t>
  </si>
  <si>
    <t>SW aktivace sdruženého provozu</t>
  </si>
  <si>
    <t>SW historie volání</t>
  </si>
  <si>
    <t>SW licence účastníka</t>
  </si>
  <si>
    <t>Zkratovací propojka (jumper)</t>
  </si>
  <si>
    <t>SW licence Audio programu</t>
  </si>
  <si>
    <t>Systémový server VoIP ACRIOS</t>
  </si>
  <si>
    <t>Krabice KT250</t>
  </si>
  <si>
    <t>B1.035</t>
  </si>
  <si>
    <t>B1.036</t>
  </si>
  <si>
    <t>B1.037</t>
  </si>
  <si>
    <t>B1.038</t>
  </si>
  <si>
    <t>B1.039</t>
  </si>
  <si>
    <t>B1.040</t>
  </si>
  <si>
    <t>B1.041</t>
  </si>
  <si>
    <t>B1.042</t>
  </si>
  <si>
    <t>B1.043</t>
  </si>
  <si>
    <t>B1.044</t>
  </si>
  <si>
    <t>B1.045</t>
  </si>
  <si>
    <t>B1.046</t>
  </si>
  <si>
    <t>B1.047</t>
  </si>
  <si>
    <t>B1.048</t>
  </si>
  <si>
    <t>B1.049</t>
  </si>
  <si>
    <t>B1.050</t>
  </si>
  <si>
    <t>B1.051</t>
  </si>
  <si>
    <t>Táhlo nouzového volání IP</t>
  </si>
  <si>
    <t>B1.052</t>
  </si>
  <si>
    <t>Směrové signalizační svítidlo IP</t>
  </si>
  <si>
    <r>
      <t xml:space="preserve">Trasa žlab drátěný, zinkování sendzimir, kompletní dodávka trasy včetně úchytného materiálu pro zavěšení na strop, tedy všech závěsů, držáků, ohybů, kolen, spojek, včetně ochrany hran pro výstup kabelů, </t>
    </r>
    <r>
      <rPr>
        <b/>
        <sz val="11"/>
        <rFont val="Calibri"/>
        <family val="2"/>
        <charset val="238"/>
        <scheme val="minor"/>
      </rPr>
      <t>šířka žlabu 62 mm, výška bočnice 50 mm</t>
    </r>
  </si>
  <si>
    <t xml:space="preserve">UPS 2200 VA - výška 2U, minislot síťová karta (LAN adaptér) pro síťovou správu, certifikovaný systémem sestra-pacient </t>
  </si>
  <si>
    <t xml:space="preserve">UPS 1500 VA - výška 2U, minislot síťová karta (LAN adaptér) pro síťovou správu, certifikovaný systémem sestra-pacient 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</si>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</sst>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"/>
    <numFmt numFmtId="167" formatCode="#,##0.00\ &quot;Kč&quot;"/>
    <numFmt numFmtId="168" formatCode="_-* #,##0\ &quot;Kč&quot;_-;\-* #,##0\ &quot;Kč&quot;_-;_-* &quot;-&quot;??\ &quot;Kč&quot;_-;_-@_-"/>
    <numFmt numFmtId="169" formatCode="0_)"/>
    <numFmt numFmtId="170" formatCode="#,##0.0_);\(#,##0.0\)"/>
    <numFmt numFmtId="171" formatCode="_(* #,##0.0000_);_(* \(#,##0.0000\);_(* &quot;-&quot;??_);_(@_)"/>
    <numFmt numFmtId="172" formatCode="d/m/yy\ h:mm"/>
    <numFmt numFmtId="173" formatCode="#,##0&quot; F&quot;_);\(#,##0&quot; F&quot;\)"/>
    <numFmt numFmtId="174" formatCode="_(&quot;$&quot;* #,##0.00_);_(&quot;$&quot;* \(#,##0.00\);_(&quot;$&quot;* &quot;-&quot;??_);_(@_)"/>
    <numFmt numFmtId="175" formatCode="0.0%;\(0.0%\)"/>
    <numFmt numFmtId="176" formatCode="_-* #,##0.00\ [$€]_-;\-* #,##0.00\ [$€]_-;_-* &quot;-&quot;??\ [$€]_-;_-@_-"/>
    <numFmt numFmtId="177" formatCode="_-* #,##0.00\ &quot;Sk&quot;_-;\-* #,##0.00\ &quot;Sk&quot;_-;_-* &quot;-&quot;??\ &quot;Sk&quot;_-;_-@_-"/>
    <numFmt numFmtId="178" formatCode="#,##0.00&quot; F&quot;_);\(#,##0.00&quot; F&quot;\)"/>
    <numFmt numFmtId="179" formatCode="#,##0&quot; $&quot;;\-#,##0&quot; $&quot;"/>
    <numFmt numFmtId="180" formatCode="#,##0&quot; F&quot;_);[Red]\(#,##0&quot; F&quot;\)"/>
    <numFmt numFmtId="181" formatCode="#,##0.00&quot; F&quot;_);[Red]\(#,##0.00&quot; F&quot;\)"/>
    <numFmt numFmtId="182" formatCode="0.00_)"/>
    <numFmt numFmtId="183" formatCode="0%;\(0%\)"/>
    <numFmt numFmtId="184" formatCode="#,##0\ &quot;F&quot;;[Red]\-#,##0\ &quot;F&quot;"/>
    <numFmt numFmtId="185" formatCode="#,##0;#,##0;"/>
    <numFmt numFmtId="186" formatCode="_-* #,##0\ _F_-;\-* #,##0\ _F_-;_-* &quot;-&quot;\ _F_-;_-@_-"/>
    <numFmt numFmtId="187" formatCode="_-* #,##0.00\ _F_-;\-* #,##0.00\ _F_-;_-* &quot;-&quot;??\ _F_-;_-@_-"/>
  </numFmts>
  <fonts count="11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u/>
      <sz val="8.5"/>
      <color indexed="12"/>
      <name val="Arial CE"/>
    </font>
    <font>
      <sz val="10"/>
      <name val="Arial CE"/>
      <charset val="238"/>
    </font>
    <font>
      <b/>
      <u/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rgb="FF00B05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70C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 CE"/>
      <charset val="238"/>
    </font>
    <font>
      <sz val="10"/>
      <color theme="1"/>
      <name val="Arial"/>
      <family val="2"/>
      <charset val="238"/>
    </font>
    <font>
      <sz val="10"/>
      <name val="Arial"/>
      <family val="2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sz val="10"/>
      <name val="Helv"/>
      <family val="2"/>
    </font>
    <font>
      <sz val="8"/>
      <name val="Arial"/>
      <family val="2"/>
    </font>
    <font>
      <sz val="10"/>
      <name val="Helv"/>
      <family val="2"/>
      <charset val="238"/>
    </font>
    <font>
      <sz val="10"/>
      <name val="Helv"/>
      <charset val="204"/>
    </font>
    <font>
      <sz val="10"/>
      <name val="Helv"/>
    </font>
    <font>
      <sz val="8"/>
      <name val="Times New Roman"/>
      <family val="1"/>
      <charset val="238"/>
    </font>
    <font>
      <sz val="8"/>
      <color indexed="8"/>
      <name val="Arial CE"/>
      <family val="2"/>
      <charset val="238"/>
    </font>
    <font>
      <b/>
      <sz val="11"/>
      <name val="Times New Roman CE"/>
      <family val="1"/>
      <charset val="238"/>
    </font>
    <font>
      <b/>
      <sz val="13"/>
      <color indexed="18"/>
      <name val="Times New Roman CE"/>
      <family val="1"/>
      <charset val="238"/>
    </font>
    <font>
      <b/>
      <sz val="12"/>
      <color indexed="18"/>
      <name val="Times New Roman CE"/>
      <family val="1"/>
      <charset val="238"/>
    </font>
    <font>
      <sz val="8"/>
      <name val="HelveticaNewE"/>
      <charset val="238"/>
    </font>
    <font>
      <sz val="10"/>
      <name val="MS Serif"/>
      <family val="1"/>
      <charset val="238"/>
    </font>
    <font>
      <sz val="10"/>
      <name val="Courier"/>
      <family val="1"/>
      <charset val="238"/>
    </font>
    <font>
      <sz val="10"/>
      <name val="Times New Roman CE"/>
      <family val="1"/>
      <charset val="238"/>
    </font>
    <font>
      <sz val="10"/>
      <color indexed="8"/>
      <name val="Arial"/>
      <family val="2"/>
    </font>
    <font>
      <sz val="10"/>
      <name val="AvantGardeGothicE"/>
      <charset val="238"/>
    </font>
    <font>
      <vertAlign val="subscript"/>
      <sz val="10"/>
      <name val="Arial CE"/>
      <family val="2"/>
      <charset val="238"/>
    </font>
    <font>
      <sz val="10"/>
      <color indexed="16"/>
      <name val="MS Serif"/>
      <family val="1"/>
      <charset val="238"/>
    </font>
    <font>
      <sz val="11"/>
      <color indexed="8"/>
      <name val="Calibri"/>
      <family val="2"/>
    </font>
    <font>
      <b/>
      <sz val="12"/>
      <name val="Arial"/>
      <family val="2"/>
    </font>
    <font>
      <vertAlign val="superscript"/>
      <sz val="10"/>
      <name val="Arial CE"/>
      <family val="2"/>
      <charset val="238"/>
    </font>
    <font>
      <u/>
      <sz val="8"/>
      <color indexed="12"/>
      <name val="Times New Roman"/>
      <family val="1"/>
      <charset val="238"/>
    </font>
    <font>
      <u/>
      <sz val="8"/>
      <color indexed="12"/>
      <name val="Arial"/>
      <family val="2"/>
    </font>
    <font>
      <sz val="12"/>
      <name val="Helv"/>
    </font>
    <font>
      <sz val="8"/>
      <color indexed="8"/>
      <name val="HelveticaNewE"/>
      <family val="5"/>
      <charset val="200"/>
    </font>
    <font>
      <u/>
      <sz val="6"/>
      <color indexed="12"/>
      <name val="Arial"/>
      <family val="2"/>
    </font>
    <font>
      <u/>
      <sz val="6"/>
      <color indexed="36"/>
      <name val="Arial"/>
      <family val="2"/>
    </font>
    <font>
      <sz val="12"/>
      <color indexed="9"/>
      <name val="Helv"/>
    </font>
    <font>
      <sz val="12"/>
      <name val="Times New Roman CE"/>
      <charset val="238"/>
    </font>
    <font>
      <b/>
      <sz val="12"/>
      <name val="Times CE"/>
      <charset val="238"/>
    </font>
    <font>
      <b/>
      <sz val="9"/>
      <color indexed="39"/>
      <name val="Arial CE"/>
      <family val="2"/>
      <charset val="238"/>
    </font>
    <font>
      <sz val="10"/>
      <name val="Courier"/>
      <family val="3"/>
    </font>
    <font>
      <sz val="7"/>
      <name val="Small Fonts"/>
      <family val="2"/>
      <charset val="238"/>
    </font>
    <font>
      <sz val="10"/>
      <name val="Arial"/>
      <family val="2"/>
      <charset val="186"/>
    </font>
    <font>
      <b/>
      <i/>
      <sz val="16"/>
      <name val="Helv"/>
    </font>
    <font>
      <sz val="10"/>
      <name val="Arial"/>
      <family val="2"/>
      <charset val="204"/>
    </font>
    <font>
      <sz val="8"/>
      <color rgb="FF000000"/>
      <name val="Calibri"/>
      <family val="2"/>
      <charset val="238"/>
    </font>
    <font>
      <sz val="8"/>
      <name val="Helv"/>
    </font>
    <font>
      <sz val="11"/>
      <name val="Arial CE"/>
      <family val="2"/>
      <charset val="238"/>
    </font>
    <font>
      <shadow/>
      <sz val="12"/>
      <name val="Times CE"/>
      <charset val="238"/>
    </font>
    <font>
      <sz val="10"/>
      <name val="Symbol"/>
      <family val="1"/>
      <charset val="2"/>
    </font>
    <font>
      <b/>
      <sz val="10"/>
      <color indexed="10"/>
      <name val="Arial CE"/>
      <family val="2"/>
      <charset val="238"/>
    </font>
    <font>
      <b/>
      <sz val="9"/>
      <color indexed="9"/>
      <name val="Arial CE"/>
      <family val="2"/>
      <charset val="238"/>
    </font>
    <font>
      <b/>
      <sz val="9"/>
      <name val="Arial CE"/>
      <family val="2"/>
      <charset val="238"/>
    </font>
    <font>
      <b/>
      <sz val="8"/>
      <color indexed="8"/>
      <name val="Helv"/>
    </font>
    <font>
      <sz val="10"/>
      <color indexed="8"/>
      <name val="Arial"/>
      <family val="2"/>
      <charset val="238"/>
    </font>
    <font>
      <b/>
      <u/>
      <sz val="12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sz val="8"/>
      <name val="Arial CE"/>
      <family val="2"/>
      <charset val="238"/>
    </font>
    <font>
      <sz val="9"/>
      <name val="ＭＳ Ｐゴシック"/>
      <family val="3"/>
    </font>
    <font>
      <sz val="11"/>
      <name val="ＭＳ Ｐゴシック"/>
      <charset val="128"/>
    </font>
    <font>
      <sz val="10"/>
      <name val="Times New Roman"/>
      <family val="1"/>
      <charset val="238"/>
    </font>
    <font>
      <b/>
      <sz val="14"/>
      <color rgb="FFFF66FF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D29FF9"/>
        <bgColor indexed="64"/>
      </patternFill>
    </fill>
    <fill>
      <patternFill patternType="solid">
        <fgColor rgb="FFFAA79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9"/>
        <bgColor indexed="64"/>
      </patternFill>
    </fill>
    <fill>
      <patternFill patternType="solid">
        <fgColor indexed="8"/>
      </patternFill>
    </fill>
    <fill>
      <patternFill patternType="solid">
        <fgColor indexed="23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</fills>
  <borders count="11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1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1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1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1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66">
    <xf numFmtId="0" fontId="0" fillId="0" borderId="0"/>
    <xf numFmtId="0" fontId="30" fillId="0" borderId="0"/>
    <xf numFmtId="0" fontId="3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1" applyNumberFormat="0" applyFill="0" applyAlignment="0" applyProtection="0"/>
    <xf numFmtId="0" fontId="15" fillId="0" borderId="1" applyNumberFormat="0" applyFill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16" fillId="3" borderId="0" applyNumberFormat="0" applyBorder="0" applyAlignment="0" applyProtection="0"/>
    <xf numFmtId="0" fontId="17" fillId="16" borderId="2" applyNumberFormat="0" applyAlignment="0" applyProtection="0"/>
    <xf numFmtId="0" fontId="17" fillId="16" borderId="2" applyNumberFormat="0" applyAlignment="0" applyProtection="0"/>
    <xf numFmtId="44" fontId="13" fillId="0" borderId="0" applyFont="0" applyFill="0" applyBorder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33" fillId="0" borderId="0"/>
    <xf numFmtId="0" fontId="31" fillId="0" borderId="0"/>
    <xf numFmtId="0" fontId="12" fillId="0" borderId="0"/>
    <xf numFmtId="0" fontId="39" fillId="0" borderId="0"/>
    <xf numFmtId="0" fontId="31" fillId="0" borderId="0"/>
    <xf numFmtId="0" fontId="35" fillId="0" borderId="0"/>
    <xf numFmtId="0" fontId="31" fillId="0" borderId="0"/>
    <xf numFmtId="0" fontId="13" fillId="0" borderId="0" applyFill="0" applyProtection="0"/>
    <xf numFmtId="0" fontId="39" fillId="0" borderId="0"/>
    <xf numFmtId="0" fontId="39" fillId="0" borderId="0"/>
    <xf numFmtId="0" fontId="33" fillId="0" borderId="0"/>
    <xf numFmtId="0" fontId="35" fillId="0" borderId="0"/>
    <xf numFmtId="0" fontId="31" fillId="0" borderId="0"/>
    <xf numFmtId="0" fontId="33" fillId="0" borderId="0"/>
    <xf numFmtId="0" fontId="31" fillId="0" borderId="0"/>
    <xf numFmtId="0" fontId="33" fillId="0" borderId="0"/>
    <xf numFmtId="0" fontId="31" fillId="0" borderId="0"/>
    <xf numFmtId="0" fontId="33" fillId="0" borderId="0"/>
    <xf numFmtId="0" fontId="31" fillId="0" borderId="0"/>
    <xf numFmtId="0" fontId="12" fillId="18" borderId="6" applyNumberFormat="0" applyFont="0" applyAlignment="0" applyProtection="0"/>
    <xf numFmtId="0" fontId="35" fillId="18" borderId="6" applyNumberFormat="0" applyFont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30" fillId="0" borderId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8" applyNumberFormat="0" applyAlignment="0" applyProtection="0"/>
    <xf numFmtId="0" fontId="26" fillId="7" borderId="8" applyNumberFormat="0" applyAlignment="0" applyProtection="0"/>
    <xf numFmtId="0" fontId="27" fillId="19" borderId="8" applyNumberFormat="0" applyAlignment="0" applyProtection="0"/>
    <xf numFmtId="0" fontId="27" fillId="19" borderId="8" applyNumberFormat="0" applyAlignment="0" applyProtection="0"/>
    <xf numFmtId="0" fontId="28" fillId="19" borderId="9" applyNumberFormat="0" applyAlignment="0" applyProtection="0"/>
    <xf numFmtId="0" fontId="28" fillId="19" borderId="9" applyNumberForma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56" fillId="0" borderId="0"/>
    <xf numFmtId="0" fontId="31" fillId="0" borderId="0"/>
    <xf numFmtId="0" fontId="30" fillId="0" borderId="0"/>
    <xf numFmtId="0" fontId="60" fillId="0" borderId="0"/>
    <xf numFmtId="0" fontId="31" fillId="0" borderId="0"/>
    <xf numFmtId="0" fontId="30" fillId="0" borderId="0"/>
    <xf numFmtId="0" fontId="60" fillId="0" borderId="0"/>
    <xf numFmtId="0" fontId="30" fillId="0" borderId="0"/>
    <xf numFmtId="0" fontId="30" fillId="0" borderId="0"/>
    <xf numFmtId="0" fontId="60" fillId="0" borderId="0"/>
    <xf numFmtId="0" fontId="60" fillId="0" borderId="0"/>
    <xf numFmtId="0" fontId="6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2" fillId="0" borderId="0"/>
    <xf numFmtId="0" fontId="30" fillId="0" borderId="0"/>
    <xf numFmtId="0" fontId="6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30" fillId="0" borderId="0"/>
    <xf numFmtId="0" fontId="62" fillId="0" borderId="0"/>
    <xf numFmtId="0" fontId="60" fillId="0" borderId="0"/>
    <xf numFmtId="0" fontId="30" fillId="0" borderId="0"/>
    <xf numFmtId="0" fontId="62" fillId="0" borderId="0"/>
    <xf numFmtId="0" fontId="60" fillId="0" borderId="0"/>
    <xf numFmtId="0" fontId="30" fillId="0" borderId="0"/>
    <xf numFmtId="0" fontId="62" fillId="0" borderId="0"/>
    <xf numFmtId="0" fontId="30" fillId="0" borderId="0"/>
    <xf numFmtId="0" fontId="30" fillId="0" borderId="0"/>
    <xf numFmtId="0" fontId="60" fillId="0" borderId="0"/>
    <xf numFmtId="0" fontId="60" fillId="0" borderId="0"/>
    <xf numFmtId="0" fontId="60" fillId="0" borderId="0"/>
    <xf numFmtId="0" fontId="30" fillId="0" borderId="0"/>
    <xf numFmtId="0" fontId="30" fillId="0" borderId="0"/>
    <xf numFmtId="0" fontId="60" fillId="0" borderId="0"/>
    <xf numFmtId="0" fontId="63" fillId="0" borderId="0"/>
    <xf numFmtId="0" fontId="63" fillId="0" borderId="0"/>
    <xf numFmtId="0" fontId="54" fillId="0" borderId="0" applyProtection="0"/>
    <xf numFmtId="0" fontId="54" fillId="0" borderId="0" applyProtection="0"/>
    <xf numFmtId="0" fontId="30" fillId="0" borderId="0"/>
    <xf numFmtId="0" fontId="62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59" fillId="0" borderId="0"/>
    <xf numFmtId="0" fontId="31" fillId="0" borderId="0"/>
    <xf numFmtId="0" fontId="31" fillId="0" borderId="0"/>
    <xf numFmtId="0" fontId="31" fillId="0" borderId="0"/>
    <xf numFmtId="0" fontId="60" fillId="0" borderId="0"/>
    <xf numFmtId="0" fontId="60" fillId="0" borderId="0"/>
    <xf numFmtId="0" fontId="60" fillId="0" borderId="0"/>
    <xf numFmtId="0" fontId="30" fillId="0" borderId="0"/>
    <xf numFmtId="0" fontId="62" fillId="0" borderId="0"/>
    <xf numFmtId="0" fontId="30" fillId="0" borderId="0"/>
    <xf numFmtId="0" fontId="62" fillId="0" borderId="0"/>
    <xf numFmtId="0" fontId="30" fillId="0" borderId="0"/>
    <xf numFmtId="0" fontId="62" fillId="0" borderId="0"/>
    <xf numFmtId="0" fontId="30" fillId="0" borderId="0"/>
    <xf numFmtId="0" fontId="62" fillId="0" borderId="0"/>
    <xf numFmtId="0" fontId="30" fillId="0" borderId="0"/>
    <xf numFmtId="0" fontId="62" fillId="0" borderId="0"/>
    <xf numFmtId="0" fontId="30" fillId="0" borderId="0"/>
    <xf numFmtId="0" fontId="62" fillId="0" borderId="0"/>
    <xf numFmtId="0" fontId="30" fillId="0" borderId="0"/>
    <xf numFmtId="0" fontId="62" fillId="0" borderId="0"/>
    <xf numFmtId="0" fontId="30" fillId="0" borderId="0"/>
    <xf numFmtId="0" fontId="62" fillId="0" borderId="0"/>
    <xf numFmtId="0" fontId="60" fillId="0" borderId="0"/>
    <xf numFmtId="0" fontId="60" fillId="0" borderId="0"/>
    <xf numFmtId="0" fontId="30" fillId="0" borderId="0"/>
    <xf numFmtId="0" fontId="60" fillId="0" borderId="0"/>
    <xf numFmtId="0" fontId="64" fillId="0" borderId="0"/>
    <xf numFmtId="0" fontId="30" fillId="0" borderId="0"/>
    <xf numFmtId="0" fontId="30" fillId="0" borderId="0"/>
    <xf numFmtId="0" fontId="62" fillId="0" borderId="0"/>
    <xf numFmtId="0" fontId="30" fillId="0" borderId="0"/>
    <xf numFmtId="0" fontId="60" fillId="0" borderId="0"/>
    <xf numFmtId="0" fontId="60" fillId="0" borderId="0"/>
    <xf numFmtId="0" fontId="30" fillId="0" borderId="0"/>
    <xf numFmtId="0" fontId="30" fillId="0" borderId="0"/>
    <xf numFmtId="0" fontId="61" fillId="0" borderId="0"/>
    <xf numFmtId="0" fontId="61" fillId="0" borderId="0"/>
    <xf numFmtId="0" fontId="61" fillId="0" borderId="0"/>
    <xf numFmtId="0" fontId="60" fillId="0" borderId="0"/>
    <xf numFmtId="0" fontId="30" fillId="0" borderId="0"/>
    <xf numFmtId="0" fontId="60" fillId="0" borderId="0"/>
    <xf numFmtId="0" fontId="60" fillId="0" borderId="0"/>
    <xf numFmtId="0" fontId="30" fillId="0" borderId="0"/>
    <xf numFmtId="0" fontId="6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30" fillId="0" borderId="0"/>
    <xf numFmtId="0" fontId="3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3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30" fillId="0" borderId="0"/>
    <xf numFmtId="0" fontId="62" fillId="0" borderId="0"/>
    <xf numFmtId="0" fontId="3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3" fillId="0" borderId="0"/>
    <xf numFmtId="0" fontId="63" fillId="0" borderId="0"/>
    <xf numFmtId="0" fontId="64" fillId="0" borderId="0"/>
    <xf numFmtId="0" fontId="60" fillId="0" borderId="0"/>
    <xf numFmtId="0" fontId="64" fillId="0" borderId="0"/>
    <xf numFmtId="0" fontId="64" fillId="0" borderId="0"/>
    <xf numFmtId="0" fontId="30" fillId="0" borderId="0"/>
    <xf numFmtId="0" fontId="64" fillId="0" borderId="0"/>
    <xf numFmtId="0" fontId="65" fillId="0" borderId="0">
      <alignment horizontal="center" wrapText="1"/>
      <protection locked="0"/>
    </xf>
    <xf numFmtId="169" fontId="54" fillId="0" borderId="0"/>
    <xf numFmtId="0" fontId="66" fillId="0" borderId="0" applyNumberFormat="0" applyFill="0" applyBorder="0" applyAlignment="0"/>
    <xf numFmtId="0" fontId="31" fillId="0" borderId="0" applyFill="0" applyBorder="0" applyAlignment="0"/>
    <xf numFmtId="170" fontId="64" fillId="0" borderId="0" applyFill="0" applyBorder="0" applyAlignment="0"/>
    <xf numFmtId="171" fontId="64" fillId="0" borderId="0" applyFill="0" applyBorder="0" applyAlignment="0"/>
    <xf numFmtId="172" fontId="31" fillId="0" borderId="0" applyFill="0" applyBorder="0" applyAlignment="0"/>
    <xf numFmtId="173" fontId="31" fillId="0" borderId="0" applyFill="0" applyBorder="0" applyAlignment="0"/>
    <xf numFmtId="174" fontId="64" fillId="0" borderId="0" applyFill="0" applyBorder="0" applyAlignment="0"/>
    <xf numFmtId="175" fontId="64" fillId="0" borderId="0" applyFill="0" applyBorder="0" applyAlignment="0"/>
    <xf numFmtId="170" fontId="64" fillId="0" borderId="0" applyFill="0" applyBorder="0" applyAlignment="0"/>
    <xf numFmtId="167" fontId="67" fillId="0" borderId="0"/>
    <xf numFmtId="167" fontId="68" fillId="24" borderId="66"/>
    <xf numFmtId="167" fontId="69" fillId="0" borderId="67"/>
    <xf numFmtId="166" fontId="70" fillId="0" borderId="0" applyFill="0" applyBorder="0" applyProtection="0">
      <alignment horizontal="right"/>
    </xf>
    <xf numFmtId="174" fontId="64" fillId="0" borderId="0" applyFont="0" applyFill="0" applyBorder="0" applyAlignment="0" applyProtection="0"/>
    <xf numFmtId="0" fontId="71" fillId="0" borderId="0" applyNumberFormat="0" applyAlignment="0">
      <alignment horizontal="left"/>
    </xf>
    <xf numFmtId="0" fontId="72" fillId="0" borderId="0" applyNumberFormat="0" applyAlignment="0"/>
    <xf numFmtId="170" fontId="64" fillId="0" borderId="0" applyFont="0" applyFill="0" applyBorder="0" applyAlignment="0" applyProtection="0"/>
    <xf numFmtId="41" fontId="54" fillId="0" borderId="0" applyFont="0" applyFill="0" applyBorder="0" applyAlignment="0" applyProtection="0"/>
    <xf numFmtId="165" fontId="57" fillId="0" borderId="0" applyFont="0" applyFill="0" applyBorder="0" applyAlignment="0" applyProtection="0"/>
    <xf numFmtId="4" fontId="73" fillId="0" borderId="0"/>
    <xf numFmtId="39" fontId="54" fillId="0" borderId="0"/>
    <xf numFmtId="14" fontId="74" fillId="0" borderId="0" applyFill="0" applyBorder="0" applyAlignment="0"/>
    <xf numFmtId="0" fontId="75" fillId="0" borderId="0"/>
    <xf numFmtId="0" fontId="76" fillId="0" borderId="0">
      <alignment vertical="center"/>
    </xf>
    <xf numFmtId="174" fontId="64" fillId="0" borderId="0" applyFill="0" applyBorder="0" applyAlignment="0"/>
    <xf numFmtId="170" fontId="64" fillId="0" borderId="0" applyFill="0" applyBorder="0" applyAlignment="0"/>
    <xf numFmtId="174" fontId="64" fillId="0" borderId="0" applyFill="0" applyBorder="0" applyAlignment="0"/>
    <xf numFmtId="175" fontId="64" fillId="0" borderId="0" applyFill="0" applyBorder="0" applyAlignment="0"/>
    <xf numFmtId="170" fontId="64" fillId="0" borderId="0" applyFill="0" applyBorder="0" applyAlignment="0"/>
    <xf numFmtId="0" fontId="77" fillId="0" borderId="0" applyNumberFormat="0" applyAlignment="0">
      <alignment horizontal="left"/>
    </xf>
    <xf numFmtId="176" fontId="31" fillId="0" borderId="0" applyFont="0" applyFill="0" applyBorder="0" applyAlignment="0" applyProtection="0"/>
    <xf numFmtId="0" fontId="78" fillId="0" borderId="0"/>
    <xf numFmtId="0" fontId="31" fillId="0" borderId="0"/>
    <xf numFmtId="0" fontId="31" fillId="0" borderId="0"/>
    <xf numFmtId="38" fontId="61" fillId="24" borderId="0" applyNumberFormat="0" applyBorder="0" applyAlignment="0" applyProtection="0"/>
    <xf numFmtId="0" fontId="79" fillId="0" borderId="53" applyNumberFormat="0" applyAlignment="0" applyProtection="0">
      <alignment horizontal="left" vertical="center"/>
    </xf>
    <xf numFmtId="0" fontId="79" fillId="0" borderId="68">
      <alignment horizontal="left" vertical="center"/>
    </xf>
    <xf numFmtId="0" fontId="80" fillId="0" borderId="0">
      <alignment vertical="center"/>
    </xf>
    <xf numFmtId="0" fontId="81" fillId="0" borderId="0" applyNumberFormat="0" applyFill="0" applyBorder="0" applyAlignment="0" applyProtection="0">
      <alignment vertical="top"/>
      <protection locked="0"/>
    </xf>
    <xf numFmtId="0" fontId="82" fillId="0" borderId="0" applyNumberFormat="0" applyFill="0" applyBorder="0" applyAlignment="0" applyProtection="0">
      <alignment vertical="top"/>
      <protection locked="0"/>
    </xf>
    <xf numFmtId="10" fontId="61" fillId="30" borderId="69" applyNumberFormat="0" applyBorder="0" applyAlignment="0" applyProtection="0"/>
    <xf numFmtId="170" fontId="83" fillId="31" borderId="0"/>
    <xf numFmtId="0" fontId="84" fillId="0" borderId="0"/>
    <xf numFmtId="0" fontId="85" fillId="0" borderId="0" applyNumberFormat="0" applyFill="0" applyBorder="0" applyAlignment="0" applyProtection="0">
      <alignment vertical="top"/>
      <protection locked="0"/>
    </xf>
    <xf numFmtId="0" fontId="86" fillId="0" borderId="0" applyNumberFormat="0" applyFill="0" applyBorder="0" applyAlignment="0" applyProtection="0">
      <alignment vertical="top"/>
      <protection locked="0"/>
    </xf>
    <xf numFmtId="174" fontId="64" fillId="0" borderId="0" applyFill="0" applyBorder="0" applyAlignment="0"/>
    <xf numFmtId="170" fontId="64" fillId="0" borderId="0" applyFill="0" applyBorder="0" applyAlignment="0"/>
    <xf numFmtId="174" fontId="64" fillId="0" borderId="0" applyFill="0" applyBorder="0" applyAlignment="0"/>
    <xf numFmtId="175" fontId="64" fillId="0" borderId="0" applyFill="0" applyBorder="0" applyAlignment="0"/>
    <xf numFmtId="170" fontId="64" fillId="0" borderId="0" applyFill="0" applyBorder="0" applyAlignment="0"/>
    <xf numFmtId="170" fontId="87" fillId="32" borderId="0"/>
    <xf numFmtId="177" fontId="31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13" fillId="0" borderId="0" applyFont="0" applyFill="0" applyBorder="0" applyAlignment="0" applyProtection="0"/>
    <xf numFmtId="177" fontId="31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13" fillId="0" borderId="0" applyFont="0" applyFill="0" applyBorder="0" applyAlignment="0" applyProtection="0"/>
    <xf numFmtId="178" fontId="88" fillId="0" borderId="0" applyFont="0" applyFill="0" applyBorder="0" applyAlignment="0" applyProtection="0"/>
    <xf numFmtId="179" fontId="88" fillId="0" borderId="0" applyFont="0" applyFill="0" applyBorder="0" applyAlignment="0" applyProtection="0"/>
    <xf numFmtId="180" fontId="88" fillId="0" borderId="0" applyFont="0" applyFill="0" applyBorder="0" applyAlignment="0" applyProtection="0"/>
    <xf numFmtId="181" fontId="88" fillId="0" borderId="0" applyFont="0" applyFill="0" applyBorder="0" applyAlignment="0" applyProtection="0"/>
    <xf numFmtId="0" fontId="89" fillId="0" borderId="0"/>
    <xf numFmtId="0" fontId="90" fillId="0" borderId="0" applyNumberFormat="0"/>
    <xf numFmtId="0" fontId="91" fillId="0" borderId="0"/>
    <xf numFmtId="37" fontId="92" fillId="0" borderId="0"/>
    <xf numFmtId="0" fontId="93" fillId="0" borderId="0"/>
    <xf numFmtId="182" fontId="94" fillId="0" borderId="0"/>
    <xf numFmtId="0" fontId="95" fillId="0" borderId="0"/>
    <xf numFmtId="0" fontId="31" fillId="0" borderId="0"/>
    <xf numFmtId="0" fontId="31" fillId="0" borderId="0"/>
    <xf numFmtId="0" fontId="3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4" fillId="0" borderId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9" fillId="0" borderId="0"/>
    <xf numFmtId="0" fontId="3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1" fillId="0" borderId="0"/>
    <xf numFmtId="0" fontId="5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31" fillId="0" borderId="0"/>
    <xf numFmtId="0" fontId="31" fillId="0" borderId="0"/>
    <xf numFmtId="0" fontId="54" fillId="0" borderId="0"/>
    <xf numFmtId="0" fontId="54" fillId="0" borderId="0"/>
    <xf numFmtId="0" fontId="31" fillId="0" borderId="0"/>
    <xf numFmtId="0" fontId="57" fillId="0" borderId="0"/>
    <xf numFmtId="0" fontId="31" fillId="0" borderId="0" applyNumberFormat="0" applyFont="0" applyFill="0" applyBorder="0" applyAlignment="0" applyProtection="0">
      <alignment vertical="top"/>
    </xf>
    <xf numFmtId="0" fontId="39" fillId="0" borderId="0"/>
    <xf numFmtId="0" fontId="3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1" fillId="0" borderId="0"/>
    <xf numFmtId="0" fontId="54" fillId="0" borderId="0"/>
    <xf numFmtId="0" fontId="54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96" fillId="0" borderId="0"/>
    <xf numFmtId="0" fontId="31" fillId="0" borderId="0"/>
    <xf numFmtId="0" fontId="97" fillId="0" borderId="0"/>
    <xf numFmtId="0" fontId="31" fillId="0" borderId="0"/>
    <xf numFmtId="0" fontId="31" fillId="0" borderId="0"/>
    <xf numFmtId="0" fontId="31" fillId="0" borderId="0"/>
    <xf numFmtId="0" fontId="97" fillId="0" borderId="0"/>
    <xf numFmtId="0" fontId="31" fillId="0" borderId="0"/>
    <xf numFmtId="0" fontId="97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54" fillId="0" borderId="0"/>
    <xf numFmtId="0" fontId="39" fillId="0" borderId="0"/>
    <xf numFmtId="0" fontId="31" fillId="0" borderId="0"/>
    <xf numFmtId="0" fontId="31" fillId="0" borderId="0"/>
    <xf numFmtId="165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4" fontId="65" fillId="0" borderId="0">
      <alignment horizontal="center" wrapText="1"/>
      <protection locked="0"/>
    </xf>
    <xf numFmtId="173" fontId="31" fillId="0" borderId="0" applyFont="0" applyFill="0" applyBorder="0" applyAlignment="0" applyProtection="0"/>
    <xf numFmtId="183" fontId="57" fillId="0" borderId="0" applyFont="0" applyFill="0" applyBorder="0" applyAlignment="0" applyProtection="0"/>
    <xf numFmtId="10" fontId="31" fillId="0" borderId="0" applyFont="0" applyFill="0" applyBorder="0" applyAlignment="0" applyProtection="0"/>
    <xf numFmtId="9" fontId="57" fillId="0" borderId="0" applyFont="0" applyFill="0" applyBorder="0" applyAlignment="0" applyProtection="0"/>
    <xf numFmtId="0" fontId="98" fillId="33" borderId="0"/>
    <xf numFmtId="0" fontId="99" fillId="0" borderId="0">
      <alignment wrapText="1"/>
    </xf>
    <xf numFmtId="174" fontId="64" fillId="0" borderId="0" applyFill="0" applyBorder="0" applyAlignment="0"/>
    <xf numFmtId="170" fontId="64" fillId="0" borderId="0" applyFill="0" applyBorder="0" applyAlignment="0"/>
    <xf numFmtId="174" fontId="64" fillId="0" borderId="0" applyFill="0" applyBorder="0" applyAlignment="0"/>
    <xf numFmtId="175" fontId="64" fillId="0" borderId="0" applyFill="0" applyBorder="0" applyAlignment="0"/>
    <xf numFmtId="170" fontId="64" fillId="0" borderId="0" applyFill="0" applyBorder="0" applyAlignment="0"/>
    <xf numFmtId="184" fontId="31" fillId="0" borderId="0"/>
    <xf numFmtId="9" fontId="54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00" fillId="0" borderId="0">
      <alignment vertical="center"/>
    </xf>
    <xf numFmtId="0" fontId="32" fillId="0" borderId="0" applyNumberFormat="0" applyFont="0" applyFill="0" applyBorder="0" applyAlignment="0" applyProtection="0">
      <alignment horizontal="left"/>
    </xf>
    <xf numFmtId="0" fontId="97" fillId="0" borderId="0" applyNumberFormat="0" applyFill="0" applyBorder="0" applyAlignment="0" applyProtection="0">
      <alignment horizontal="left"/>
    </xf>
    <xf numFmtId="0" fontId="101" fillId="0" borderId="0" applyNumberFormat="0"/>
    <xf numFmtId="0" fontId="102" fillId="34" borderId="0"/>
    <xf numFmtId="185" fontId="102" fillId="34" borderId="0"/>
    <xf numFmtId="0" fontId="103" fillId="35" borderId="0"/>
    <xf numFmtId="167" fontId="69" fillId="0" borderId="67"/>
    <xf numFmtId="0" fontId="32" fillId="0" borderId="0"/>
    <xf numFmtId="0" fontId="30" fillId="0" borderId="0"/>
    <xf numFmtId="0" fontId="54" fillId="0" borderId="0" applyProtection="0"/>
    <xf numFmtId="0" fontId="63" fillId="0" borderId="0"/>
    <xf numFmtId="0" fontId="30" fillId="0" borderId="0"/>
    <xf numFmtId="40" fontId="104" fillId="0" borderId="0" applyBorder="0">
      <alignment horizontal="right"/>
    </xf>
    <xf numFmtId="0" fontId="105" fillId="0" borderId="0"/>
    <xf numFmtId="49" fontId="74" fillId="0" borderId="0" applyFill="0" applyBorder="0" applyAlignment="0"/>
    <xf numFmtId="178" fontId="31" fillId="0" borderId="0" applyFill="0" applyBorder="0" applyAlignment="0"/>
    <xf numFmtId="181" fontId="31" fillId="0" borderId="0" applyFill="0" applyBorder="0" applyAlignment="0"/>
    <xf numFmtId="0" fontId="106" fillId="0" borderId="65">
      <alignment horizontal="center" wrapText="1"/>
    </xf>
    <xf numFmtId="0" fontId="107" fillId="0" borderId="64">
      <alignment horizontal="center" wrapText="1"/>
    </xf>
    <xf numFmtId="166" fontId="108" fillId="0" borderId="69">
      <alignment horizontal="right" vertical="center"/>
    </xf>
    <xf numFmtId="0" fontId="58" fillId="0" borderId="69">
      <alignment vertical="center" wrapText="1"/>
    </xf>
    <xf numFmtId="185" fontId="109" fillId="0" borderId="0"/>
    <xf numFmtId="0" fontId="109" fillId="0" borderId="0"/>
    <xf numFmtId="0" fontId="109" fillId="0" borderId="0"/>
    <xf numFmtId="165" fontId="110" fillId="0" borderId="0" applyFont="0" applyFill="0" applyBorder="0" applyAlignment="0" applyProtection="0"/>
    <xf numFmtId="38" fontId="111" fillId="0" borderId="0" applyFont="0" applyFill="0" applyBorder="0" applyAlignment="0" applyProtection="0"/>
    <xf numFmtId="0" fontId="31" fillId="0" borderId="0"/>
    <xf numFmtId="0" fontId="97" fillId="0" borderId="0"/>
    <xf numFmtId="0" fontId="13" fillId="0" borderId="0"/>
    <xf numFmtId="164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86" fontId="31" fillId="0" borderId="0" applyFont="0" applyFill="0" applyBorder="0" applyAlignment="0" applyProtection="0"/>
    <xf numFmtId="187" fontId="31" fillId="0" borderId="0" applyFont="0" applyFill="0" applyBorder="0" applyAlignment="0" applyProtection="0"/>
    <xf numFmtId="0" fontId="54" fillId="0" borderId="0" applyNumberFormat="0" applyFill="0" applyBorder="0" applyAlignment="0" applyProtection="0"/>
    <xf numFmtId="0" fontId="112" fillId="0" borderId="0"/>
    <xf numFmtId="0" fontId="13" fillId="0" borderId="0"/>
    <xf numFmtId="0" fontId="97" fillId="0" borderId="0"/>
    <xf numFmtId="178" fontId="31" fillId="0" borderId="0" applyFont="0" applyFill="0" applyBorder="0" applyAlignment="0" applyProtection="0"/>
    <xf numFmtId="0" fontId="31" fillId="0" borderId="0"/>
    <xf numFmtId="0" fontId="31" fillId="0" borderId="0"/>
    <xf numFmtId="0" fontId="13" fillId="0" borderId="0"/>
    <xf numFmtId="0" fontId="97" fillId="0" borderId="0"/>
    <xf numFmtId="0" fontId="56" fillId="0" borderId="0"/>
    <xf numFmtId="0" fontId="31" fillId="0" borderId="0"/>
    <xf numFmtId="0" fontId="56" fillId="0" borderId="0"/>
    <xf numFmtId="0" fontId="56" fillId="0" borderId="0"/>
    <xf numFmtId="0" fontId="31" fillId="0" borderId="0"/>
    <xf numFmtId="0" fontId="56" fillId="0" borderId="0"/>
    <xf numFmtId="0" fontId="39" fillId="0" borderId="0"/>
    <xf numFmtId="0" fontId="97" fillId="0" borderId="0"/>
    <xf numFmtId="0" fontId="97" fillId="0" borderId="0"/>
    <xf numFmtId="0" fontId="97" fillId="0" borderId="0"/>
    <xf numFmtId="0" fontId="39" fillId="0" borderId="0"/>
    <xf numFmtId="0" fontId="96" fillId="0" borderId="0"/>
    <xf numFmtId="0" fontId="97" fillId="0" borderId="0"/>
    <xf numFmtId="0" fontId="97" fillId="0" borderId="0"/>
    <xf numFmtId="0" fontId="97" fillId="0" borderId="0"/>
    <xf numFmtId="0" fontId="96" fillId="0" borderId="0"/>
    <xf numFmtId="0" fontId="39" fillId="0" borderId="0"/>
    <xf numFmtId="0" fontId="31" fillId="0" borderId="0"/>
    <xf numFmtId="0" fontId="31" fillId="0" borderId="0"/>
    <xf numFmtId="0" fontId="31" fillId="0" borderId="0"/>
    <xf numFmtId="0" fontId="39" fillId="0" borderId="0"/>
    <xf numFmtId="0" fontId="96" fillId="0" borderId="0"/>
    <xf numFmtId="0" fontId="97" fillId="0" borderId="0"/>
    <xf numFmtId="0" fontId="96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0" fontId="39" fillId="0" borderId="0"/>
    <xf numFmtId="0" fontId="39" fillId="0" borderId="0"/>
    <xf numFmtId="0" fontId="31" fillId="0" borderId="0"/>
    <xf numFmtId="0" fontId="31" fillId="0" borderId="0"/>
    <xf numFmtId="0" fontId="97" fillId="0" borderId="0"/>
    <xf numFmtId="9" fontId="12" fillId="0" borderId="0" applyFont="0" applyFill="0" applyBorder="0" applyAlignment="0" applyProtection="0"/>
    <xf numFmtId="0" fontId="11" fillId="0" borderId="0"/>
    <xf numFmtId="0" fontId="11" fillId="0" borderId="0"/>
    <xf numFmtId="165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79" fillId="0" borderId="82">
      <alignment horizontal="left" vertical="center"/>
    </xf>
    <xf numFmtId="0" fontId="12" fillId="18" borderId="91" applyNumberFormat="0" applyFont="0" applyAlignment="0" applyProtection="0"/>
    <xf numFmtId="44" fontId="12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5" fillId="0" borderId="90" applyNumberFormat="0" applyFill="0" applyAlignment="0" applyProtection="0"/>
    <xf numFmtId="0" fontId="12" fillId="18" borderId="98" applyNumberFormat="0" applyFont="0" applyAlignment="0" applyProtection="0"/>
    <xf numFmtId="0" fontId="31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31" fillId="0" borderId="0"/>
    <xf numFmtId="0" fontId="12" fillId="0" borderId="0"/>
    <xf numFmtId="0" fontId="12" fillId="18" borderId="78" applyNumberFormat="0" applyFont="0" applyAlignment="0" applyProtection="0"/>
    <xf numFmtId="0" fontId="27" fillId="19" borderId="79" applyNumberFormat="0" applyAlignment="0" applyProtection="0"/>
    <xf numFmtId="0" fontId="26" fillId="7" borderId="99" applyNumberFormat="0" applyAlignment="0" applyProtection="0"/>
    <xf numFmtId="0" fontId="12" fillId="18" borderId="6" applyNumberFormat="0" applyFont="0" applyAlignment="0" applyProtection="0"/>
    <xf numFmtId="0" fontId="31" fillId="0" borderId="0"/>
    <xf numFmtId="0" fontId="79" fillId="0" borderId="95">
      <alignment horizontal="left" vertical="center"/>
    </xf>
    <xf numFmtId="0" fontId="26" fillId="7" borderId="72" applyNumberFormat="0" applyAlignment="0" applyProtection="0"/>
    <xf numFmtId="0" fontId="15" fillId="0" borderId="77" applyNumberFormat="0" applyFill="0" applyAlignment="0" applyProtection="0"/>
    <xf numFmtId="0" fontId="12" fillId="18" borderId="71" applyNumberFormat="0" applyFont="0" applyAlignment="0" applyProtection="0"/>
    <xf numFmtId="0" fontId="12" fillId="18" borderId="71" applyNumberFormat="0" applyFont="0" applyAlignment="0" applyProtection="0"/>
    <xf numFmtId="0" fontId="27" fillId="19" borderId="79" applyNumberFormat="0" applyAlignment="0" applyProtection="0"/>
    <xf numFmtId="0" fontId="28" fillId="19" borderId="100" applyNumberFormat="0" applyAlignment="0" applyProtection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28" fillId="19" borderId="87" applyNumberFormat="0" applyAlignment="0" applyProtection="0"/>
    <xf numFmtId="0" fontId="12" fillId="18" borderId="85" applyNumberFormat="0" applyFont="0" applyAlignment="0" applyProtection="0"/>
    <xf numFmtId="0" fontId="15" fillId="0" borderId="84" applyNumberFormat="0" applyFill="0" applyAlignment="0" applyProtection="0"/>
    <xf numFmtId="0" fontId="79" fillId="0" borderId="88">
      <alignment horizontal="left" vertical="center"/>
    </xf>
    <xf numFmtId="0" fontId="26" fillId="7" borderId="92" applyNumberFormat="0" applyAlignment="0" applyProtection="0"/>
    <xf numFmtId="0" fontId="27" fillId="19" borderId="86" applyNumberFormat="0" applyAlignment="0" applyProtection="0"/>
    <xf numFmtId="0" fontId="27" fillId="19" borderId="99" applyNumberFormat="0" applyAlignment="0" applyProtection="0"/>
    <xf numFmtId="0" fontId="28" fillId="19" borderId="100" applyNumberFormat="0" applyAlignment="0" applyProtection="0"/>
    <xf numFmtId="0" fontId="15" fillId="0" borderId="70" applyNumberFormat="0" applyFill="0" applyAlignment="0" applyProtection="0"/>
    <xf numFmtId="0" fontId="15" fillId="0" borderId="70" applyNumberFormat="0" applyFill="0" applyAlignment="0" applyProtection="0"/>
    <xf numFmtId="0" fontId="12" fillId="0" borderId="0"/>
    <xf numFmtId="0" fontId="15" fillId="0" borderId="97" applyNumberFormat="0" applyFill="0" applyAlignment="0" applyProtection="0"/>
    <xf numFmtId="0" fontId="12" fillId="18" borderId="98" applyNumberFormat="0" applyFont="0" applyAlignment="0" applyProtection="0"/>
    <xf numFmtId="0" fontId="28" fillId="19" borderId="87" applyNumberFormat="0" applyAlignment="0" applyProtection="0"/>
    <xf numFmtId="0" fontId="9" fillId="0" borderId="0"/>
    <xf numFmtId="0" fontId="9" fillId="0" borderId="0"/>
    <xf numFmtId="10" fontId="61" fillId="30" borderId="89" applyNumberFormat="0" applyBorder="0" applyAlignment="0" applyProtection="0"/>
    <xf numFmtId="167" fontId="69" fillId="0" borderId="94"/>
    <xf numFmtId="0" fontId="9" fillId="0" borderId="0"/>
    <xf numFmtId="167" fontId="69" fillId="0" borderId="74"/>
    <xf numFmtId="0" fontId="28" fillId="19" borderId="93" applyNumberFormat="0" applyAlignment="0" applyProtection="0"/>
    <xf numFmtId="0" fontId="15" fillId="0" borderId="97" applyNumberFormat="0" applyFill="0" applyAlignment="0" applyProtection="0"/>
    <xf numFmtId="0" fontId="9" fillId="0" borderId="0"/>
    <xf numFmtId="165" fontId="57" fillId="0" borderId="0" applyFont="0" applyFill="0" applyBorder="0" applyAlignment="0" applyProtection="0"/>
    <xf numFmtId="0" fontId="12" fillId="0" borderId="0"/>
    <xf numFmtId="167" fontId="69" fillId="0" borderId="81"/>
    <xf numFmtId="0" fontId="9" fillId="0" borderId="0"/>
    <xf numFmtId="0" fontId="26" fillId="7" borderId="92" applyNumberFormat="0" applyAlignment="0" applyProtection="0"/>
    <xf numFmtId="0" fontId="31" fillId="0" borderId="0"/>
    <xf numFmtId="167" fontId="69" fillId="0" borderId="81"/>
    <xf numFmtId="10" fontId="61" fillId="30" borderId="83" applyNumberFormat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9" fillId="0" borderId="0"/>
    <xf numFmtId="0" fontId="9" fillId="0" borderId="0"/>
    <xf numFmtId="0" fontId="26" fillId="7" borderId="86" applyNumberFormat="0" applyAlignment="0" applyProtection="0"/>
    <xf numFmtId="0" fontId="31" fillId="0" borderId="0"/>
    <xf numFmtId="167" fontId="69" fillId="0" borderId="74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7" fillId="19" borderId="99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18" borderId="85" applyNumberFormat="0" applyFon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18" borderId="78" applyNumberFormat="0" applyFon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8" fillId="19" borderId="73" applyNumberFormat="0" applyAlignment="0" applyProtection="0"/>
    <xf numFmtId="0" fontId="12" fillId="0" borderId="0"/>
    <xf numFmtId="0" fontId="31" fillId="0" borderId="0"/>
    <xf numFmtId="0" fontId="9" fillId="0" borderId="0"/>
    <xf numFmtId="0" fontId="79" fillId="0" borderId="75">
      <alignment horizontal="left" vertical="center"/>
    </xf>
    <xf numFmtId="0" fontId="28" fillId="19" borderId="80" applyNumberFormat="0" applyAlignment="0" applyProtection="0"/>
    <xf numFmtId="0" fontId="27" fillId="19" borderId="72" applyNumberFormat="0" applyAlignment="0" applyProtection="0"/>
    <xf numFmtId="0" fontId="27" fillId="19" borderId="72" applyNumberFormat="0" applyAlignment="0" applyProtection="0"/>
    <xf numFmtId="0" fontId="26" fillId="7" borderId="72" applyNumberFormat="0" applyAlignment="0" applyProtection="0"/>
    <xf numFmtId="0" fontId="12" fillId="18" borderId="91" applyNumberFormat="0" applyFont="0" applyAlignment="0" applyProtection="0"/>
    <xf numFmtId="0" fontId="28" fillId="19" borderId="80" applyNumberFormat="0" applyAlignment="0" applyProtection="0"/>
    <xf numFmtId="10" fontId="61" fillId="30" borderId="76" applyNumberFormat="0" applyBorder="0" applyAlignment="0" applyProtection="0"/>
    <xf numFmtId="0" fontId="31" fillId="0" borderId="0"/>
    <xf numFmtId="0" fontId="9" fillId="0" borderId="0"/>
    <xf numFmtId="0" fontId="12" fillId="0" borderId="0"/>
    <xf numFmtId="0" fontId="9" fillId="0" borderId="0"/>
    <xf numFmtId="0" fontId="27" fillId="19" borderId="86" applyNumberFormat="0" applyAlignment="0" applyProtection="0"/>
    <xf numFmtId="167" fontId="69" fillId="0" borderId="101"/>
    <xf numFmtId="0" fontId="9" fillId="0" borderId="0"/>
    <xf numFmtId="0" fontId="9" fillId="0" borderId="0"/>
    <xf numFmtId="167" fontId="69" fillId="0" borderId="94"/>
    <xf numFmtId="0" fontId="9" fillId="0" borderId="0"/>
    <xf numFmtId="0" fontId="9" fillId="0" borderId="0"/>
    <xf numFmtId="0" fontId="27" fillId="19" borderId="92" applyNumberFormat="0" applyAlignment="0" applyProtection="0"/>
    <xf numFmtId="0" fontId="28" fillId="19" borderId="93" applyNumberFormat="0" applyAlignment="0" applyProtection="0"/>
    <xf numFmtId="0" fontId="26" fillId="7" borderId="79" applyNumberFormat="0" applyAlignment="0" applyProtection="0"/>
    <xf numFmtId="0" fontId="31" fillId="0" borderId="0"/>
    <xf numFmtId="0" fontId="31" fillId="0" borderId="0"/>
    <xf numFmtId="10" fontId="61" fillId="30" borderId="96" applyNumberFormat="0" applyBorder="0" applyAlignment="0" applyProtection="0"/>
    <xf numFmtId="0" fontId="79" fillId="0" borderId="102">
      <alignment horizontal="left" vertical="center"/>
    </xf>
    <xf numFmtId="167" fontId="69" fillId="0" borderId="101"/>
    <xf numFmtId="0" fontId="26" fillId="7" borderId="99" applyNumberFormat="0" applyAlignment="0" applyProtection="0"/>
    <xf numFmtId="10" fontId="61" fillId="30" borderId="103" applyNumberFormat="0" applyBorder="0" applyAlignment="0" applyProtection="0"/>
    <xf numFmtId="0" fontId="31" fillId="0" borderId="0"/>
    <xf numFmtId="0" fontId="15" fillId="0" borderId="77" applyNumberFormat="0" applyFill="0" applyAlignment="0" applyProtection="0"/>
    <xf numFmtId="0" fontId="27" fillId="19" borderId="92" applyNumberFormat="0" applyAlignment="0" applyProtection="0"/>
    <xf numFmtId="0" fontId="12" fillId="0" borderId="0"/>
    <xf numFmtId="0" fontId="28" fillId="19" borderId="73" applyNumberFormat="0" applyAlignment="0" applyProtection="0"/>
    <xf numFmtId="0" fontId="31" fillId="0" borderId="0"/>
    <xf numFmtId="0" fontId="15" fillId="0" borderId="84" applyNumberFormat="0" applyFill="0" applyAlignment="0" applyProtection="0"/>
    <xf numFmtId="0" fontId="15" fillId="0" borderId="90" applyNumberFormat="0" applyFill="0" applyAlignment="0" applyProtection="0"/>
    <xf numFmtId="0" fontId="26" fillId="7" borderId="79" applyNumberFormat="0" applyAlignment="0" applyProtection="0"/>
    <xf numFmtId="0" fontId="26" fillId="7" borderId="86" applyNumberFormat="0" applyAlignment="0" applyProtection="0"/>
    <xf numFmtId="44" fontId="12" fillId="0" borderId="0" applyFont="0" applyFill="0" applyBorder="0" applyAlignment="0" applyProtection="0"/>
    <xf numFmtId="0" fontId="6" fillId="0" borderId="0"/>
    <xf numFmtId="0" fontId="3" fillId="0" borderId="0"/>
    <xf numFmtId="0" fontId="1" fillId="0" borderId="0"/>
    <xf numFmtId="0" fontId="54" fillId="0" borderId="0"/>
    <xf numFmtId="0" fontId="54" fillId="0" borderId="0"/>
    <xf numFmtId="0" fontId="15" fillId="0" borderId="113" applyNumberFormat="0" applyFill="0" applyAlignment="0" applyProtection="0"/>
    <xf numFmtId="0" fontId="54" fillId="0" borderId="0"/>
    <xf numFmtId="0" fontId="1" fillId="0" borderId="0"/>
    <xf numFmtId="0" fontId="1" fillId="0" borderId="0"/>
    <xf numFmtId="0" fontId="54" fillId="0" borderId="0"/>
    <xf numFmtId="0" fontId="54" fillId="18" borderId="114" applyNumberFormat="0" applyFont="0" applyAlignment="0" applyProtection="0"/>
    <xf numFmtId="0" fontId="1" fillId="0" borderId="0"/>
    <xf numFmtId="0" fontId="26" fillId="7" borderId="115" applyNumberFormat="0" applyAlignment="0" applyProtection="0"/>
    <xf numFmtId="0" fontId="27" fillId="19" borderId="115" applyNumberFormat="0" applyAlignment="0" applyProtection="0"/>
    <xf numFmtId="0" fontId="28" fillId="19" borderId="116" applyNumberFormat="0" applyAlignment="0" applyProtection="0"/>
    <xf numFmtId="0" fontId="1" fillId="0" borderId="0"/>
  </cellStyleXfs>
  <cellXfs count="268">
    <xf numFmtId="0" fontId="0" fillId="0" borderId="0" xfId="0"/>
    <xf numFmtId="0" fontId="39" fillId="0" borderId="0" xfId="43"/>
    <xf numFmtId="0" fontId="40" fillId="0" borderId="10" xfId="44" applyFont="1" applyBorder="1" applyAlignment="1">
      <alignment horizontal="center" vertical="center"/>
    </xf>
    <xf numFmtId="0" fontId="41" fillId="0" borderId="11" xfId="44" applyFont="1" applyBorder="1" applyAlignment="1">
      <alignment horizontal="center" vertical="center"/>
    </xf>
    <xf numFmtId="0" fontId="41" fillId="0" borderId="12" xfId="44" applyFont="1" applyBorder="1" applyAlignment="1">
      <alignment horizontal="center" vertical="center"/>
    </xf>
    <xf numFmtId="0" fontId="41" fillId="0" borderId="13" xfId="44" applyFont="1" applyBorder="1" applyAlignment="1">
      <alignment horizontal="center" vertical="center"/>
    </xf>
    <xf numFmtId="0" fontId="41" fillId="0" borderId="14" xfId="44" applyFont="1" applyBorder="1" applyAlignment="1">
      <alignment horizontal="center"/>
    </xf>
    <xf numFmtId="0" fontId="41" fillId="0" borderId="15" xfId="44" applyFont="1" applyBorder="1" applyAlignment="1">
      <alignment horizontal="center"/>
    </xf>
    <xf numFmtId="0" fontId="41" fillId="0" borderId="16" xfId="44" applyFont="1" applyBorder="1" applyAlignment="1">
      <alignment horizontal="center"/>
    </xf>
    <xf numFmtId="0" fontId="41" fillId="0" borderId="17" xfId="44" applyFont="1" applyBorder="1" applyAlignment="1">
      <alignment horizontal="center" vertical="center"/>
    </xf>
    <xf numFmtId="0" fontId="41" fillId="0" borderId="18" xfId="44" applyFont="1" applyBorder="1" applyAlignment="1">
      <alignment horizontal="center" vertical="center"/>
    </xf>
    <xf numFmtId="0" fontId="41" fillId="0" borderId="19" xfId="44" applyFont="1" applyBorder="1" applyAlignment="1">
      <alignment horizontal="center" vertical="center"/>
    </xf>
    <xf numFmtId="0" fontId="41" fillId="0" borderId="20" xfId="44" applyFont="1" applyBorder="1" applyAlignment="1">
      <alignment horizontal="center" vertical="center"/>
    </xf>
    <xf numFmtId="0" fontId="41" fillId="0" borderId="21" xfId="44" applyFont="1" applyBorder="1" applyAlignment="1">
      <alignment horizontal="center" vertical="center"/>
    </xf>
    <xf numFmtId="0" fontId="41" fillId="0" borderId="22" xfId="44" applyFont="1" applyBorder="1" applyAlignment="1">
      <alignment horizontal="center"/>
    </xf>
    <xf numFmtId="0" fontId="41" fillId="0" borderId="20" xfId="44" applyFont="1" applyBorder="1" applyAlignment="1">
      <alignment horizontal="center"/>
    </xf>
    <xf numFmtId="44" fontId="39" fillId="0" borderId="23" xfId="27" applyFont="1" applyBorder="1" applyAlignment="1">
      <alignment horizontal="center"/>
    </xf>
    <xf numFmtId="0" fontId="42" fillId="0" borderId="25" xfId="43" applyFont="1" applyBorder="1"/>
    <xf numFmtId="44" fontId="39" fillId="0" borderId="25" xfId="27" applyFont="1" applyBorder="1"/>
    <xf numFmtId="44" fontId="39" fillId="0" borderId="25" xfId="27" applyFont="1" applyFill="1" applyBorder="1"/>
    <xf numFmtId="0" fontId="42" fillId="0" borderId="26" xfId="43" applyFont="1" applyBorder="1"/>
    <xf numFmtId="44" fontId="40" fillId="0" borderId="25" xfId="27" applyFont="1" applyBorder="1"/>
    <xf numFmtId="44" fontId="43" fillId="0" borderId="25" xfId="43" applyNumberFormat="1" applyFont="1" applyBorder="1"/>
    <xf numFmtId="44" fontId="43" fillId="0" borderId="27" xfId="27" applyFont="1" applyBorder="1"/>
    <xf numFmtId="0" fontId="39" fillId="25" borderId="34" xfId="43" applyFill="1" applyBorder="1"/>
    <xf numFmtId="0" fontId="39" fillId="25" borderId="35" xfId="43" applyFill="1" applyBorder="1"/>
    <xf numFmtId="44" fontId="39" fillId="25" borderId="33" xfId="27" applyFont="1" applyFill="1" applyBorder="1"/>
    <xf numFmtId="44" fontId="39" fillId="25" borderId="34" xfId="43" applyNumberFormat="1" applyFill="1" applyBorder="1" applyAlignment="1">
      <alignment horizontal="center"/>
    </xf>
    <xf numFmtId="44" fontId="42" fillId="25" borderId="34" xfId="27" applyFont="1" applyFill="1" applyBorder="1"/>
    <xf numFmtId="44" fontId="39" fillId="25" borderId="34" xfId="43" applyNumberFormat="1" applyFill="1" applyBorder="1"/>
    <xf numFmtId="44" fontId="39" fillId="25" borderId="36" xfId="27" applyFont="1" applyFill="1" applyBorder="1"/>
    <xf numFmtId="44" fontId="45" fillId="0" borderId="25" xfId="27" applyFont="1" applyBorder="1"/>
    <xf numFmtId="44" fontId="45" fillId="0" borderId="25" xfId="43" applyNumberFormat="1" applyFont="1" applyBorder="1"/>
    <xf numFmtId="44" fontId="45" fillId="0" borderId="27" xfId="27" applyFont="1" applyBorder="1"/>
    <xf numFmtId="0" fontId="40" fillId="25" borderId="34" xfId="43" applyFont="1" applyFill="1" applyBorder="1"/>
    <xf numFmtId="0" fontId="46" fillId="0" borderId="37" xfId="43" applyFont="1" applyBorder="1" applyAlignment="1">
      <alignment horizontal="left"/>
    </xf>
    <xf numFmtId="0" fontId="46" fillId="0" borderId="38" xfId="43" applyFont="1" applyBorder="1" applyAlignment="1">
      <alignment horizontal="left"/>
    </xf>
    <xf numFmtId="44" fontId="47" fillId="0" borderId="39" xfId="43" applyNumberFormat="1" applyFont="1" applyBorder="1"/>
    <xf numFmtId="44" fontId="47" fillId="0" borderId="40" xfId="43" applyNumberFormat="1" applyFont="1" applyBorder="1"/>
    <xf numFmtId="44" fontId="43" fillId="0" borderId="41" xfId="27" applyFont="1" applyFill="1" applyBorder="1"/>
    <xf numFmtId="0" fontId="39" fillId="26" borderId="42" xfId="43" applyFill="1" applyBorder="1" applyAlignment="1">
      <alignment horizontal="center" vertical="center"/>
    </xf>
    <xf numFmtId="0" fontId="40" fillId="26" borderId="43" xfId="43" applyFont="1" applyFill="1" applyBorder="1" applyAlignment="1">
      <alignment wrapText="1"/>
    </xf>
    <xf numFmtId="44" fontId="39" fillId="26" borderId="42" xfId="27" applyFont="1" applyFill="1" applyBorder="1"/>
    <xf numFmtId="44" fontId="39" fillId="26" borderId="43" xfId="27" applyFont="1" applyFill="1" applyBorder="1"/>
    <xf numFmtId="0" fontId="39" fillId="0" borderId="24" xfId="43" applyBorder="1" applyAlignment="1">
      <alignment horizontal="center" vertical="center"/>
    </xf>
    <xf numFmtId="0" fontId="42" fillId="0" borderId="25" xfId="43" applyFont="1" applyBorder="1" applyAlignment="1">
      <alignment wrapText="1"/>
    </xf>
    <xf numFmtId="44" fontId="40" fillId="0" borderId="25" xfId="43" applyNumberFormat="1" applyFont="1" applyBorder="1"/>
    <xf numFmtId="44" fontId="40" fillId="0" borderId="27" xfId="27" applyFont="1" applyBorder="1"/>
    <xf numFmtId="0" fontId="40" fillId="27" borderId="25" xfId="43" applyFont="1" applyFill="1" applyBorder="1" applyAlignment="1">
      <alignment wrapText="1"/>
    </xf>
    <xf numFmtId="0" fontId="39" fillId="27" borderId="25" xfId="43" applyFill="1" applyBorder="1"/>
    <xf numFmtId="0" fontId="39" fillId="27" borderId="26" xfId="43" applyFill="1" applyBorder="1"/>
    <xf numFmtId="44" fontId="39" fillId="27" borderId="24" xfId="27" applyFont="1" applyFill="1" applyBorder="1"/>
    <xf numFmtId="44" fontId="39" fillId="27" borderId="25" xfId="27" applyFont="1" applyFill="1" applyBorder="1"/>
    <xf numFmtId="44" fontId="42" fillId="27" borderId="25" xfId="27" applyFont="1" applyFill="1" applyBorder="1"/>
    <xf numFmtId="44" fontId="39" fillId="27" borderId="25" xfId="43" applyNumberFormat="1" applyFill="1" applyBorder="1"/>
    <xf numFmtId="44" fontId="39" fillId="27" borderId="27" xfId="27" applyFont="1" applyFill="1" applyBorder="1"/>
    <xf numFmtId="0" fontId="40" fillId="28" borderId="25" xfId="43" applyFont="1" applyFill="1" applyBorder="1" applyAlignment="1">
      <alignment wrapText="1"/>
    </xf>
    <xf numFmtId="0" fontId="39" fillId="28" borderId="25" xfId="43" applyFill="1" applyBorder="1"/>
    <xf numFmtId="0" fontId="39" fillId="28" borderId="26" xfId="43" applyFill="1" applyBorder="1"/>
    <xf numFmtId="44" fontId="39" fillId="28" borderId="24" xfId="27" applyFont="1" applyFill="1" applyBorder="1"/>
    <xf numFmtId="44" fontId="39" fillId="28" borderId="25" xfId="27" applyFont="1" applyFill="1" applyBorder="1"/>
    <xf numFmtId="44" fontId="42" fillId="28" borderId="25" xfId="27" applyFont="1" applyFill="1" applyBorder="1"/>
    <xf numFmtId="44" fontId="39" fillId="28" borderId="25" xfId="43" applyNumberFormat="1" applyFill="1" applyBorder="1"/>
    <xf numFmtId="44" fontId="39" fillId="28" borderId="27" xfId="27" applyFont="1" applyFill="1" applyBorder="1"/>
    <xf numFmtId="0" fontId="40" fillId="29" borderId="25" xfId="43" applyFont="1" applyFill="1" applyBorder="1" applyAlignment="1">
      <alignment wrapText="1"/>
    </xf>
    <xf numFmtId="0" fontId="39" fillId="29" borderId="25" xfId="43" applyFill="1" applyBorder="1"/>
    <xf numFmtId="0" fontId="39" fillId="29" borderId="26" xfId="43" applyFill="1" applyBorder="1"/>
    <xf numFmtId="44" fontId="39" fillId="29" borderId="24" xfId="27" applyFont="1" applyFill="1" applyBorder="1"/>
    <xf numFmtId="44" fontId="39" fillId="29" borderId="25" xfId="27" applyFont="1" applyFill="1" applyBorder="1"/>
    <xf numFmtId="44" fontId="42" fillId="29" borderId="25" xfId="27" applyFont="1" applyFill="1" applyBorder="1"/>
    <xf numFmtId="44" fontId="39" fillId="29" borderId="25" xfId="43" applyNumberFormat="1" applyFill="1" applyBorder="1"/>
    <xf numFmtId="44" fontId="39" fillId="29" borderId="27" xfId="27" applyFont="1" applyFill="1" applyBorder="1"/>
    <xf numFmtId="0" fontId="39" fillId="0" borderId="44" xfId="43" applyBorder="1" applyAlignment="1">
      <alignment horizontal="center" vertical="center"/>
    </xf>
    <xf numFmtId="0" fontId="42" fillId="0" borderId="45" xfId="43" applyFont="1" applyBorder="1"/>
    <xf numFmtId="0" fontId="42" fillId="0" borderId="46" xfId="43" applyFont="1" applyBorder="1"/>
    <xf numFmtId="44" fontId="39" fillId="0" borderId="44" xfId="27" applyFont="1" applyBorder="1"/>
    <xf numFmtId="44" fontId="39" fillId="0" borderId="45" xfId="27" applyFont="1" applyBorder="1"/>
    <xf numFmtId="44" fontId="40" fillId="0" borderId="45" xfId="27" applyFont="1" applyBorder="1"/>
    <xf numFmtId="44" fontId="43" fillId="0" borderId="45" xfId="43" applyNumberFormat="1" applyFont="1" applyBorder="1"/>
    <xf numFmtId="44" fontId="43" fillId="0" borderId="47" xfId="27" applyFont="1" applyBorder="1"/>
    <xf numFmtId="0" fontId="42" fillId="26" borderId="43" xfId="43" applyFont="1" applyFill="1" applyBorder="1"/>
    <xf numFmtId="0" fontId="42" fillId="26" borderId="48" xfId="43" applyFont="1" applyFill="1" applyBorder="1"/>
    <xf numFmtId="44" fontId="40" fillId="26" borderId="43" xfId="27" applyFont="1" applyFill="1" applyBorder="1"/>
    <xf numFmtId="44" fontId="40" fillId="26" borderId="49" xfId="27" applyFont="1" applyFill="1" applyBorder="1"/>
    <xf numFmtId="0" fontId="39" fillId="0" borderId="50" xfId="43" applyBorder="1"/>
    <xf numFmtId="0" fontId="46" fillId="0" borderId="51" xfId="43" applyFont="1" applyBorder="1"/>
    <xf numFmtId="0" fontId="46" fillId="0" borderId="0" xfId="43" applyFont="1"/>
    <xf numFmtId="168" fontId="46" fillId="0" borderId="0" xfId="43" applyNumberFormat="1" applyFont="1"/>
    <xf numFmtId="168" fontId="46" fillId="0" borderId="52" xfId="43" applyNumberFormat="1" applyFont="1" applyBorder="1"/>
    <xf numFmtId="0" fontId="39" fillId="0" borderId="54" xfId="43" applyBorder="1"/>
    <xf numFmtId="0" fontId="39" fillId="0" borderId="11" xfId="43" applyBorder="1"/>
    <xf numFmtId="0" fontId="39" fillId="0" borderId="55" xfId="43" applyBorder="1"/>
    <xf numFmtId="0" fontId="39" fillId="0" borderId="51" xfId="43" applyBorder="1"/>
    <xf numFmtId="0" fontId="39" fillId="0" borderId="52" xfId="43" applyBorder="1"/>
    <xf numFmtId="0" fontId="36" fillId="0" borderId="0" xfId="0" applyFont="1"/>
    <xf numFmtId="0" fontId="37" fillId="0" borderId="0" xfId="0" applyFont="1" applyAlignment="1">
      <alignment horizontal="left"/>
    </xf>
    <xf numFmtId="0" fontId="48" fillId="0" borderId="0" xfId="43" applyFont="1"/>
    <xf numFmtId="0" fontId="46" fillId="0" borderId="52" xfId="43" applyFont="1" applyBorder="1"/>
    <xf numFmtId="0" fontId="39" fillId="0" borderId="56" xfId="43" applyBorder="1"/>
    <xf numFmtId="0" fontId="48" fillId="0" borderId="18" xfId="43" applyFont="1" applyBorder="1"/>
    <xf numFmtId="0" fontId="39" fillId="0" borderId="18" xfId="43" applyBorder="1"/>
    <xf numFmtId="0" fontId="39" fillId="0" borderId="57" xfId="43" applyBorder="1"/>
    <xf numFmtId="44" fontId="46" fillId="0" borderId="0" xfId="43" applyNumberFormat="1" applyFont="1"/>
    <xf numFmtId="0" fontId="39" fillId="0" borderId="52" xfId="43" applyBorder="1" applyAlignment="1">
      <alignment horizontal="left" indent="1"/>
    </xf>
    <xf numFmtId="49" fontId="39" fillId="0" borderId="52" xfId="43" applyNumberFormat="1" applyBorder="1" applyAlignment="1">
      <alignment horizontal="left" indent="1"/>
    </xf>
    <xf numFmtId="0" fontId="50" fillId="0" borderId="0" xfId="43" applyFont="1"/>
    <xf numFmtId="168" fontId="39" fillId="0" borderId="0" xfId="43" applyNumberFormat="1"/>
    <xf numFmtId="168" fontId="51" fillId="0" borderId="0" xfId="43" applyNumberFormat="1" applyFont="1"/>
    <xf numFmtId="0" fontId="39" fillId="0" borderId="0" xfId="43" applyAlignment="1">
      <alignment wrapText="1"/>
    </xf>
    <xf numFmtId="0" fontId="39" fillId="0" borderId="0" xfId="43" applyAlignment="1">
      <alignment horizontal="left"/>
    </xf>
    <xf numFmtId="0" fontId="52" fillId="0" borderId="0" xfId="43" applyFont="1"/>
    <xf numFmtId="167" fontId="42" fillId="0" borderId="0" xfId="43" applyNumberFormat="1" applyFont="1"/>
    <xf numFmtId="167" fontId="46" fillId="0" borderId="0" xfId="43" applyNumberFormat="1" applyFont="1"/>
    <xf numFmtId="0" fontId="53" fillId="0" borderId="0" xfId="43" applyFont="1"/>
    <xf numFmtId="44" fontId="39" fillId="0" borderId="24" xfId="27" applyFont="1" applyBorder="1"/>
    <xf numFmtId="44" fontId="39" fillId="0" borderId="24" xfId="27" applyFont="1" applyFill="1" applyBorder="1"/>
    <xf numFmtId="44" fontId="42" fillId="0" borderId="24" xfId="27" applyFont="1" applyFill="1" applyBorder="1"/>
    <xf numFmtId="0" fontId="40" fillId="0" borderId="61" xfId="43" applyFont="1" applyBorder="1"/>
    <xf numFmtId="44" fontId="39" fillId="0" borderId="60" xfId="27" applyFont="1" applyFill="1" applyBorder="1"/>
    <xf numFmtId="44" fontId="39" fillId="0" borderId="61" xfId="43" applyNumberFormat="1" applyBorder="1" applyAlignment="1">
      <alignment horizontal="center"/>
    </xf>
    <xf numFmtId="44" fontId="42" fillId="0" borderId="61" xfId="27" applyFont="1" applyFill="1" applyBorder="1"/>
    <xf numFmtId="44" fontId="39" fillId="0" borderId="61" xfId="43" applyNumberFormat="1" applyBorder="1"/>
    <xf numFmtId="44" fontId="39" fillId="0" borderId="63" xfId="27" applyFont="1" applyFill="1" applyBorder="1"/>
    <xf numFmtId="49" fontId="39" fillId="0" borderId="24" xfId="43" applyNumberFormat="1" applyBorder="1" applyAlignment="1">
      <alignment horizontal="center" vertical="center"/>
    </xf>
    <xf numFmtId="0" fontId="39" fillId="0" borderId="61" xfId="43" applyBorder="1"/>
    <xf numFmtId="0" fontId="39" fillId="0" borderId="62" xfId="43" applyBorder="1"/>
    <xf numFmtId="0" fontId="42" fillId="0" borderId="61" xfId="43" applyFont="1" applyBorder="1"/>
    <xf numFmtId="0" fontId="42" fillId="0" borderId="62" xfId="43" applyFont="1" applyBorder="1"/>
    <xf numFmtId="0" fontId="42" fillId="0" borderId="60" xfId="43" applyFont="1" applyBorder="1" applyAlignment="1">
      <alignment horizontal="center" vertical="center"/>
    </xf>
    <xf numFmtId="0" fontId="46" fillId="36" borderId="24" xfId="43" applyFont="1" applyFill="1" applyBorder="1" applyAlignment="1">
      <alignment horizontal="center" vertical="center"/>
    </xf>
    <xf numFmtId="0" fontId="39" fillId="36" borderId="26" xfId="43" applyFill="1" applyBorder="1"/>
    <xf numFmtId="44" fontId="39" fillId="36" borderId="25" xfId="27" applyFont="1" applyFill="1" applyBorder="1"/>
    <xf numFmtId="0" fontId="40" fillId="36" borderId="25" xfId="43" applyFont="1" applyFill="1" applyBorder="1" applyAlignment="1">
      <alignment wrapText="1"/>
    </xf>
    <xf numFmtId="0" fontId="39" fillId="36" borderId="25" xfId="43" applyFill="1" applyBorder="1"/>
    <xf numFmtId="44" fontId="39" fillId="36" borderId="24" xfId="27" applyFont="1" applyFill="1" applyBorder="1"/>
    <xf numFmtId="44" fontId="42" fillId="36" borderId="25" xfId="27" applyFont="1" applyFill="1" applyBorder="1"/>
    <xf numFmtId="44" fontId="39" fillId="36" borderId="25" xfId="43" applyNumberFormat="1" applyFill="1" applyBorder="1"/>
    <xf numFmtId="44" fontId="39" fillId="36" borderId="27" xfId="27" applyFont="1" applyFill="1" applyBorder="1"/>
    <xf numFmtId="0" fontId="39" fillId="37" borderId="25" xfId="43" applyFill="1" applyBorder="1"/>
    <xf numFmtId="0" fontId="39" fillId="37" borderId="26" xfId="43" applyFill="1" applyBorder="1"/>
    <xf numFmtId="44" fontId="39" fillId="37" borderId="24" xfId="27" applyFont="1" applyFill="1" applyBorder="1"/>
    <xf numFmtId="44" fontId="39" fillId="37" borderId="25" xfId="27" applyFont="1" applyFill="1" applyBorder="1"/>
    <xf numFmtId="44" fontId="42" fillId="37" borderId="25" xfId="27" applyFont="1" applyFill="1" applyBorder="1"/>
    <xf numFmtId="44" fontId="39" fillId="37" borderId="25" xfId="43" applyNumberFormat="1" applyFill="1" applyBorder="1"/>
    <xf numFmtId="44" fontId="39" fillId="37" borderId="27" xfId="27" applyFont="1" applyFill="1" applyBorder="1"/>
    <xf numFmtId="0" fontId="46" fillId="37" borderId="24" xfId="43" applyFont="1" applyFill="1" applyBorder="1" applyAlignment="1">
      <alignment horizontal="center" vertical="center"/>
    </xf>
    <xf numFmtId="0" fontId="46" fillId="28" borderId="24" xfId="43" applyFont="1" applyFill="1" applyBorder="1" applyAlignment="1">
      <alignment horizontal="center" vertical="center"/>
    </xf>
    <xf numFmtId="0" fontId="46" fillId="27" borderId="24" xfId="43" applyFont="1" applyFill="1" applyBorder="1" applyAlignment="1">
      <alignment horizontal="center" vertical="center"/>
    </xf>
    <xf numFmtId="0" fontId="46" fillId="25" borderId="33" xfId="43" applyFont="1" applyFill="1" applyBorder="1" applyAlignment="1">
      <alignment horizontal="center" vertical="center"/>
    </xf>
    <xf numFmtId="0" fontId="42" fillId="0" borderId="61" xfId="43" applyFont="1" applyBorder="1" applyAlignment="1">
      <alignment wrapText="1"/>
    </xf>
    <xf numFmtId="0" fontId="40" fillId="37" borderId="25" xfId="43" applyFont="1" applyFill="1" applyBorder="1" applyAlignment="1">
      <alignment wrapText="1"/>
    </xf>
    <xf numFmtId="0" fontId="46" fillId="29" borderId="24" xfId="43" applyFont="1" applyFill="1" applyBorder="1" applyAlignment="1">
      <alignment horizontal="center" vertical="center"/>
    </xf>
    <xf numFmtId="44" fontId="42" fillId="0" borderId="61" xfId="43" applyNumberFormat="1" applyFont="1" applyBorder="1" applyAlignment="1">
      <alignment horizontal="center"/>
    </xf>
    <xf numFmtId="0" fontId="39" fillId="0" borderId="0" xfId="43" applyAlignment="1">
      <alignment vertical="center"/>
    </xf>
    <xf numFmtId="0" fontId="11" fillId="0" borderId="0" xfId="43" applyFont="1" applyAlignment="1">
      <alignment wrapText="1"/>
    </xf>
    <xf numFmtId="9" fontId="46" fillId="0" borderId="0" xfId="489" applyFont="1" applyBorder="1"/>
    <xf numFmtId="0" fontId="47" fillId="0" borderId="0" xfId="43" applyFont="1" applyAlignment="1">
      <alignment wrapText="1"/>
    </xf>
    <xf numFmtId="0" fontId="47" fillId="0" borderId="0" xfId="43" applyFont="1"/>
    <xf numFmtId="168" fontId="47" fillId="0" borderId="0" xfId="43" applyNumberFormat="1" applyFont="1"/>
    <xf numFmtId="0" fontId="44" fillId="38" borderId="28" xfId="44" applyFont="1" applyFill="1" applyBorder="1" applyAlignment="1">
      <alignment horizontal="left" indent="1"/>
    </xf>
    <xf numFmtId="0" fontId="42" fillId="38" borderId="31" xfId="44" applyFont="1" applyFill="1" applyBorder="1" applyAlignment="1">
      <alignment horizontal="center"/>
    </xf>
    <xf numFmtId="0" fontId="42" fillId="38" borderId="29" xfId="44" applyFont="1" applyFill="1" applyBorder="1"/>
    <xf numFmtId="44" fontId="39" fillId="38" borderId="32" xfId="27" applyFont="1" applyFill="1" applyBorder="1" applyAlignment="1">
      <alignment horizontal="center"/>
    </xf>
    <xf numFmtId="0" fontId="42" fillId="38" borderId="30" xfId="44" applyFont="1" applyFill="1" applyBorder="1" applyAlignment="1">
      <alignment horizontal="center"/>
    </xf>
    <xf numFmtId="0" fontId="42" fillId="38" borderId="29" xfId="44" applyFont="1" applyFill="1" applyBorder="1" applyAlignment="1">
      <alignment horizontal="center"/>
    </xf>
    <xf numFmtId="49" fontId="9" fillId="0" borderId="60" xfId="43" applyNumberFormat="1" applyFont="1" applyBorder="1" applyAlignment="1">
      <alignment horizontal="center" vertical="center"/>
    </xf>
    <xf numFmtId="0" fontId="38" fillId="0" borderId="0" xfId="0" applyFont="1" applyAlignment="1">
      <alignment horizontal="left"/>
    </xf>
    <xf numFmtId="0" fontId="49" fillId="0" borderId="0" xfId="0" applyFont="1" applyAlignment="1">
      <alignment horizontal="left"/>
    </xf>
    <xf numFmtId="0" fontId="8" fillId="0" borderId="0" xfId="43" applyFont="1" applyAlignment="1">
      <alignment wrapText="1"/>
    </xf>
    <xf numFmtId="0" fontId="46" fillId="0" borderId="29" xfId="43" applyFont="1" applyBorder="1"/>
    <xf numFmtId="168" fontId="46" fillId="0" borderId="29" xfId="43" applyNumberFormat="1" applyFont="1" applyBorder="1"/>
    <xf numFmtId="167" fontId="46" fillId="0" borderId="29" xfId="43" applyNumberFormat="1" applyFont="1" applyBorder="1"/>
    <xf numFmtId="168" fontId="46" fillId="0" borderId="106" xfId="43" applyNumberFormat="1" applyFont="1" applyBorder="1"/>
    <xf numFmtId="168" fontId="8" fillId="0" borderId="0" xfId="43" applyNumberFormat="1" applyFont="1"/>
    <xf numFmtId="0" fontId="46" fillId="0" borderId="0" xfId="43" applyFont="1" applyAlignment="1">
      <alignment wrapText="1"/>
    </xf>
    <xf numFmtId="0" fontId="44" fillId="38" borderId="51" xfId="44" applyFont="1" applyFill="1" applyBorder="1" applyAlignment="1">
      <alignment horizontal="left" indent="1"/>
    </xf>
    <xf numFmtId="0" fontId="42" fillId="38" borderId="0" xfId="44" applyFont="1" applyFill="1" applyAlignment="1">
      <alignment horizontal="center"/>
    </xf>
    <xf numFmtId="0" fontId="42" fillId="38" borderId="104" xfId="44" applyFont="1" applyFill="1" applyBorder="1" applyAlignment="1">
      <alignment horizontal="center"/>
    </xf>
    <xf numFmtId="0" fontId="42" fillId="38" borderId="65" xfId="44" applyFont="1" applyFill="1" applyBorder="1" applyAlignment="1">
      <alignment horizontal="center"/>
    </xf>
    <xf numFmtId="44" fontId="39" fillId="38" borderId="105" xfId="27" applyFont="1" applyFill="1" applyBorder="1" applyAlignment="1">
      <alignment horizontal="center"/>
    </xf>
    <xf numFmtId="0" fontId="44" fillId="38" borderId="0" xfId="44" applyFont="1" applyFill="1"/>
    <xf numFmtId="49" fontId="7" fillId="0" borderId="24" xfId="43" applyNumberFormat="1" applyFont="1" applyBorder="1" applyAlignment="1">
      <alignment horizontal="center" vertical="center"/>
    </xf>
    <xf numFmtId="0" fontId="7" fillId="0" borderId="24" xfId="43" applyFont="1" applyBorder="1" applyAlignment="1">
      <alignment horizontal="center" vertical="center"/>
    </xf>
    <xf numFmtId="0" fontId="46" fillId="0" borderId="0" xfId="650" applyFont="1"/>
    <xf numFmtId="0" fontId="6" fillId="0" borderId="107" xfId="650" applyBorder="1"/>
    <xf numFmtId="168" fontId="6" fillId="39" borderId="108" xfId="649" applyNumberFormat="1" applyFont="1" applyFill="1" applyBorder="1" applyProtection="1">
      <protection locked="0"/>
    </xf>
    <xf numFmtId="0" fontId="6" fillId="0" borderId="109" xfId="650" applyBorder="1"/>
    <xf numFmtId="168" fontId="6" fillId="39" borderId="110" xfId="649" applyNumberFormat="1" applyFont="1" applyFill="1" applyBorder="1" applyProtection="1">
      <protection locked="0"/>
    </xf>
    <xf numFmtId="0" fontId="6" fillId="0" borderId="111" xfId="650" applyBorder="1"/>
    <xf numFmtId="168" fontId="6" fillId="39" borderId="112" xfId="649" applyNumberFormat="1" applyFont="1" applyFill="1" applyBorder="1" applyProtection="1">
      <protection locked="0"/>
    </xf>
    <xf numFmtId="44" fontId="42" fillId="39" borderId="61" xfId="43" applyNumberFormat="1" applyFont="1" applyFill="1" applyBorder="1" applyAlignment="1" applyProtection="1">
      <alignment horizontal="center"/>
      <protection locked="0"/>
    </xf>
    <xf numFmtId="44" fontId="40" fillId="0" borderId="25" xfId="27" applyFont="1" applyFill="1" applyBorder="1"/>
    <xf numFmtId="44" fontId="43" fillId="0" borderId="27" xfId="27" applyFont="1" applyFill="1" applyBorder="1"/>
    <xf numFmtId="44" fontId="40" fillId="0" borderId="27" xfId="27" applyFont="1" applyFill="1" applyBorder="1"/>
    <xf numFmtId="44" fontId="5" fillId="39" borderId="60" xfId="27" applyFont="1" applyFill="1" applyBorder="1" applyProtection="1">
      <protection locked="0"/>
    </xf>
    <xf numFmtId="0" fontId="50" fillId="0" borderId="0" xfId="43" applyFont="1" applyAlignment="1">
      <alignment horizontal="left"/>
    </xf>
    <xf numFmtId="0" fontId="5" fillId="0" borderId="0" xfId="43" applyFont="1"/>
    <xf numFmtId="0" fontId="5" fillId="0" borderId="24" xfId="43" applyFont="1" applyBorder="1" applyAlignment="1">
      <alignment horizontal="center" vertical="center"/>
    </xf>
    <xf numFmtId="44" fontId="42" fillId="39" borderId="60" xfId="27" applyFont="1" applyFill="1" applyBorder="1" applyProtection="1">
      <protection locked="0"/>
    </xf>
    <xf numFmtId="0" fontId="3" fillId="0" borderId="0" xfId="43" applyFont="1" applyAlignment="1">
      <alignment horizontal="left" indent="1"/>
    </xf>
    <xf numFmtId="49" fontId="3" fillId="0" borderId="0" xfId="43" applyNumberFormat="1" applyFont="1" applyAlignment="1">
      <alignment horizontal="left" indent="1"/>
    </xf>
    <xf numFmtId="0" fontId="113" fillId="0" borderId="0" xfId="0" applyFont="1" applyAlignment="1">
      <alignment horizontal="left"/>
    </xf>
    <xf numFmtId="0" fontId="42" fillId="0" borderId="25" xfId="651" applyFont="1" applyBorder="1" applyAlignment="1">
      <alignment wrapText="1"/>
    </xf>
    <xf numFmtId="0" fontId="42" fillId="0" borderId="25" xfId="651" applyFont="1" applyBorder="1"/>
    <xf numFmtId="0" fontId="42" fillId="0" borderId="26" xfId="651" applyFont="1" applyBorder="1"/>
    <xf numFmtId="49" fontId="3" fillId="0" borderId="24" xfId="43" applyNumberFormat="1" applyFont="1" applyBorder="1" applyAlignment="1">
      <alignment horizontal="center" vertical="center"/>
    </xf>
    <xf numFmtId="49" fontId="2" fillId="0" borderId="24" xfId="43" applyNumberFormat="1" applyFont="1" applyBorder="1" applyAlignment="1">
      <alignment horizontal="center" vertical="center"/>
    </xf>
    <xf numFmtId="0" fontId="39" fillId="0" borderId="0" xfId="43" applyAlignment="1">
      <alignment horizontal="left" vertical="center"/>
    </xf>
    <xf numFmtId="0" fontId="42" fillId="0" borderId="25" xfId="651" applyFont="1" applyBorder="1" applyAlignment="1">
      <alignment vertical="center" wrapText="1"/>
    </xf>
    <xf numFmtId="0" fontId="42" fillId="0" borderId="25" xfId="43" applyFont="1" applyBorder="1" applyAlignment="1">
      <alignment vertical="center"/>
    </xf>
    <xf numFmtId="0" fontId="42" fillId="0" borderId="26" xfId="43" applyFont="1" applyBorder="1" applyAlignment="1">
      <alignment vertical="center"/>
    </xf>
    <xf numFmtId="44" fontId="5" fillId="39" borderId="60" xfId="27" applyFont="1" applyFill="1" applyBorder="1" applyAlignment="1" applyProtection="1">
      <alignment vertical="center"/>
      <protection locked="0"/>
    </xf>
    <xf numFmtId="44" fontId="42" fillId="39" borderId="61" xfId="43" applyNumberFormat="1" applyFont="1" applyFill="1" applyBorder="1" applyAlignment="1" applyProtection="1">
      <alignment horizontal="center" vertical="center"/>
      <protection locked="0"/>
    </xf>
    <xf numFmtId="44" fontId="42" fillId="0" borderId="25" xfId="27" applyFont="1" applyFill="1" applyBorder="1" applyAlignment="1">
      <alignment vertical="center"/>
    </xf>
    <xf numFmtId="44" fontId="42" fillId="0" borderId="25" xfId="43" applyNumberFormat="1" applyFont="1" applyBorder="1" applyAlignment="1">
      <alignment vertical="center"/>
    </xf>
    <xf numFmtId="44" fontId="42" fillId="0" borderId="27" xfId="27" applyFont="1" applyBorder="1" applyAlignment="1">
      <alignment vertical="center"/>
    </xf>
    <xf numFmtId="0" fontId="42" fillId="0" borderId="25" xfId="43" applyFont="1" applyBorder="1" applyAlignment="1">
      <alignment vertical="center" wrapText="1"/>
    </xf>
    <xf numFmtId="0" fontId="39" fillId="0" borderId="25" xfId="43" applyBorder="1" applyAlignment="1">
      <alignment vertical="center"/>
    </xf>
    <xf numFmtId="0" fontId="39" fillId="0" borderId="26" xfId="43" applyBorder="1" applyAlignment="1">
      <alignment vertical="center"/>
    </xf>
    <xf numFmtId="44" fontId="39" fillId="0" borderId="24" xfId="27" applyFont="1" applyFill="1" applyBorder="1" applyAlignment="1">
      <alignment vertical="center"/>
    </xf>
    <xf numFmtId="44" fontId="39" fillId="0" borderId="25" xfId="27" applyFont="1" applyFill="1" applyBorder="1" applyAlignment="1">
      <alignment vertical="center"/>
    </xf>
    <xf numFmtId="44" fontId="42" fillId="0" borderId="27" xfId="27" applyFont="1" applyFill="1" applyBorder="1" applyAlignment="1">
      <alignment vertical="center"/>
    </xf>
    <xf numFmtId="44" fontId="5" fillId="39" borderId="24" xfId="27" applyFont="1" applyFill="1" applyBorder="1" applyAlignment="1" applyProtection="1">
      <alignment vertical="center"/>
      <protection locked="0"/>
    </xf>
    <xf numFmtId="44" fontId="42" fillId="0" borderId="24" xfId="27" applyFont="1" applyFill="1" applyBorder="1" applyAlignment="1">
      <alignment vertical="center"/>
    </xf>
    <xf numFmtId="44" fontId="39" fillId="39" borderId="60" xfId="27" applyFont="1" applyFill="1" applyBorder="1" applyAlignment="1" applyProtection="1">
      <alignment vertical="center"/>
      <protection locked="0"/>
    </xf>
    <xf numFmtId="44" fontId="5" fillId="39" borderId="25" xfId="27" applyFont="1" applyFill="1" applyBorder="1" applyAlignment="1" applyProtection="1">
      <alignment vertical="center"/>
      <protection locked="0"/>
    </xf>
    <xf numFmtId="0" fontId="42" fillId="0" borderId="27" xfId="43" applyFont="1" applyBorder="1" applyAlignment="1">
      <alignment vertical="center"/>
    </xf>
    <xf numFmtId="44" fontId="39" fillId="39" borderId="24" xfId="27" applyFont="1" applyFill="1" applyBorder="1" applyAlignment="1" applyProtection="1">
      <alignment vertical="center"/>
      <protection locked="0"/>
    </xf>
    <xf numFmtId="0" fontId="42" fillId="0" borderId="25" xfId="651" applyFont="1" applyBorder="1" applyAlignment="1">
      <alignment vertical="center"/>
    </xf>
    <xf numFmtId="0" fontId="42" fillId="0" borderId="26" xfId="651" applyFont="1" applyBorder="1" applyAlignment="1">
      <alignment vertical="center"/>
    </xf>
    <xf numFmtId="44" fontId="39" fillId="0" borderId="61" xfId="43" applyNumberFormat="1" applyBorder="1" applyAlignment="1">
      <alignment horizontal="center" vertical="center"/>
    </xf>
    <xf numFmtId="0" fontId="42" fillId="0" borderId="61" xfId="43" applyFont="1" applyBorder="1" applyAlignment="1">
      <alignment vertical="center" wrapText="1"/>
    </xf>
    <xf numFmtId="0" fontId="42" fillId="0" borderId="61" xfId="43" applyFont="1" applyBorder="1" applyAlignment="1">
      <alignment vertical="center"/>
    </xf>
    <xf numFmtId="0" fontId="42" fillId="0" borderId="62" xfId="43" applyFont="1" applyBorder="1" applyAlignment="1">
      <alignment vertical="center"/>
    </xf>
    <xf numFmtId="44" fontId="42" fillId="0" borderId="61" xfId="27" applyFont="1" applyFill="1" applyBorder="1" applyAlignment="1">
      <alignment vertical="center"/>
    </xf>
    <xf numFmtId="44" fontId="39" fillId="0" borderId="61" xfId="43" applyNumberFormat="1" applyBorder="1" applyAlignment="1">
      <alignment vertical="center"/>
    </xf>
    <xf numFmtId="44" fontId="39" fillId="0" borderId="63" xfId="27" applyFont="1" applyFill="1" applyBorder="1" applyAlignment="1">
      <alignment vertical="center"/>
    </xf>
    <xf numFmtId="0" fontId="9" fillId="0" borderId="61" xfId="501" applyBorder="1" applyAlignment="1">
      <alignment vertical="center"/>
    </xf>
    <xf numFmtId="0" fontId="3" fillId="0" borderId="62" xfId="501" applyFont="1" applyBorder="1" applyAlignment="1">
      <alignment vertical="center"/>
    </xf>
    <xf numFmtId="0" fontId="42" fillId="0" borderId="61" xfId="651" applyFont="1" applyBorder="1" applyAlignment="1">
      <alignment vertical="center"/>
    </xf>
    <xf numFmtId="0" fontId="3" fillId="0" borderId="61" xfId="651" applyBorder="1" applyAlignment="1">
      <alignment vertical="center"/>
    </xf>
    <xf numFmtId="0" fontId="3" fillId="0" borderId="62" xfId="651" applyBorder="1" applyAlignment="1">
      <alignment vertical="center"/>
    </xf>
    <xf numFmtId="0" fontId="42" fillId="0" borderId="61" xfId="501" applyFont="1" applyBorder="1" applyAlignment="1">
      <alignment vertical="center"/>
    </xf>
    <xf numFmtId="0" fontId="42" fillId="0" borderId="61" xfId="501" applyFont="1" applyBorder="1" applyAlignment="1">
      <alignment vertical="center" wrapText="1"/>
    </xf>
    <xf numFmtId="0" fontId="39" fillId="0" borderId="61" xfId="43" applyBorder="1" applyAlignment="1">
      <alignment vertical="center"/>
    </xf>
    <xf numFmtId="0" fontId="39" fillId="0" borderId="62" xfId="43" applyBorder="1" applyAlignment="1">
      <alignment vertical="center"/>
    </xf>
    <xf numFmtId="0" fontId="41" fillId="0" borderId="15" xfId="44" applyFont="1" applyBorder="1" applyAlignment="1">
      <alignment horizontal="center" vertical="center"/>
    </xf>
    <xf numFmtId="0" fontId="41" fillId="0" borderId="14" xfId="44" applyFont="1" applyBorder="1" applyAlignment="1">
      <alignment horizontal="center" vertical="center"/>
    </xf>
    <xf numFmtId="0" fontId="46" fillId="0" borderId="58" xfId="43" applyFont="1" applyBorder="1" applyAlignment="1">
      <alignment horizontal="left"/>
    </xf>
    <xf numFmtId="0" fontId="46" fillId="0" borderId="59" xfId="43" applyFont="1" applyBorder="1" applyAlignment="1">
      <alignment horizontal="left"/>
    </xf>
    <xf numFmtId="0" fontId="39" fillId="0" borderId="0" xfId="43" applyAlignment="1">
      <alignment horizontal="center"/>
    </xf>
    <xf numFmtId="0" fontId="46" fillId="0" borderId="0" xfId="43" applyFont="1" applyAlignment="1">
      <alignment horizontal="left" wrapText="1" indent="1"/>
    </xf>
    <xf numFmtId="0" fontId="46" fillId="0" borderId="52" xfId="43" applyFont="1" applyBorder="1" applyAlignment="1">
      <alignment horizontal="left" indent="1"/>
    </xf>
    <xf numFmtId="0" fontId="46" fillId="0" borderId="0" xfId="43" applyFont="1" applyAlignment="1">
      <alignment horizontal="left" indent="1"/>
    </xf>
    <xf numFmtId="0" fontId="10" fillId="0" borderId="0" xfId="43" applyFont="1" applyAlignment="1">
      <alignment horizontal="left" indent="1"/>
    </xf>
    <xf numFmtId="0" fontId="39" fillId="0" borderId="52" xfId="43" applyBorder="1" applyAlignment="1">
      <alignment horizontal="left" indent="1"/>
    </xf>
    <xf numFmtId="0" fontId="39" fillId="0" borderId="0" xfId="43" applyAlignment="1">
      <alignment horizontal="left" indent="1"/>
    </xf>
    <xf numFmtId="0" fontId="46" fillId="0" borderId="28" xfId="43" applyFont="1" applyBorder="1" applyAlignment="1">
      <alignment horizontal="left"/>
    </xf>
    <xf numFmtId="0" fontId="46" fillId="0" borderId="29" xfId="43" applyFont="1" applyBorder="1" applyAlignment="1">
      <alignment horizontal="left"/>
    </xf>
    <xf numFmtId="0" fontId="4" fillId="0" borderId="0" xfId="501" applyFont="1" applyAlignment="1">
      <alignment horizontal="left" vertical="top" wrapText="1"/>
    </xf>
    <xf numFmtId="0" fontId="9" fillId="0" borderId="0" xfId="501" applyAlignment="1">
      <alignment horizontal="left" vertical="top"/>
    </xf>
    <xf numFmtId="0" fontId="42" fillId="0" borderId="61" xfId="43" applyFont="1" applyFill="1" applyBorder="1" applyAlignment="1">
      <alignment vertical="center" wrapText="1"/>
    </xf>
    <xf numFmtId="0" fontId="42" fillId="0" borderId="61" xfId="501" applyFont="1" applyFill="1" applyBorder="1" applyAlignment="1">
      <alignment vertical="center" wrapText="1"/>
    </xf>
    <xf numFmtId="0" fontId="42" fillId="0" borderId="61" xfId="43" applyFont="1" applyFill="1" applyBorder="1" applyAlignment="1">
      <alignment wrapText="1"/>
    </xf>
    <xf numFmtId="0" fontId="42" fillId="0" borderId="61" xfId="43" applyFont="1" applyFill="1" applyBorder="1"/>
    <xf numFmtId="0" fontId="42" fillId="0" borderId="25" xfId="651" applyFont="1" applyFill="1" applyBorder="1" applyAlignment="1">
      <alignment vertical="center" wrapText="1"/>
    </xf>
    <xf numFmtId="0" fontId="42" fillId="0" borderId="25" xfId="43" applyFont="1" applyFill="1" applyBorder="1" applyAlignment="1">
      <alignment vertical="center"/>
    </xf>
    <xf numFmtId="0" fontId="42" fillId="0" borderId="25" xfId="43" applyFont="1" applyFill="1" applyBorder="1" applyAlignment="1">
      <alignment vertical="center" wrapText="1"/>
    </xf>
  </cellXfs>
  <cellStyles count="666">
    <cellStyle name=" 1" xfId="93"/>
    <cellStyle name="_04_OP_Hala N1_6WX01-05_vod.hosp._080130" xfId="94"/>
    <cellStyle name="_04_SA_LV_6NS01_vod hosp _FOT_var.pro KROSS" xfId="95"/>
    <cellStyle name="_04_STMO_NS01_SO01-SO04_rozpocet_090313" xfId="96"/>
    <cellStyle name="_05_AGC_Bar_SO0708_WX01-02_080328" xfId="97"/>
    <cellStyle name="_05_ALU_6IK01_FOT_komunikace_071219" xfId="98"/>
    <cellStyle name="_05_ALU_6IU01_FOT_HTU_071219" xfId="99"/>
    <cellStyle name="_05_ALU_6SX01_FOT_výr monoblok_071218" xfId="100"/>
    <cellStyle name="_05_ALU_6SX02_FOT_071115_EN" xfId="101"/>
    <cellStyle name="_05_ALU_6WX01-05_FOT_WM_071127" xfId="102"/>
    <cellStyle name="_05_ALU_EW01_ext_22kV_071102" xfId="103"/>
    <cellStyle name="_05_GVB_EW_01_TP7_061207" xfId="104"/>
    <cellStyle name="_05_GVB_EW_01_TP7_061207_04_M13_SHZ_6ZX_SOUPIS VÝKONU_090514" xfId="105"/>
    <cellStyle name="_05_GVB_EY_EV_01_TP7_061201" xfId="106"/>
    <cellStyle name="_05_GVB_EY_EV_01_TP7_061201_04_M13_SHZ_6ZX_SOUPIS VÝKONU_090514" xfId="107"/>
    <cellStyle name="_06_AGC_Bar_WX0102_BQ_oceneni_wat manag _080206" xfId="108"/>
    <cellStyle name="_06_GCZ_BQ_SO_1145" xfId="109"/>
    <cellStyle name="_06_GCZ_BQ_SO_1241_Hruba" xfId="110"/>
    <cellStyle name="_06_GCZ_BQ_SO_1242+1710_Hruba" xfId="111"/>
    <cellStyle name="_06_GCZ_BQ_SO_1510_Hruba" xfId="112"/>
    <cellStyle name="_06_GCZ_BQ_SO_1810_Hruba" xfId="113"/>
    <cellStyle name="_06_GCZ_BQ_SO_WX_061120" xfId="114"/>
    <cellStyle name="_06_GCZ_BQ_SO_WX_061207oceneni" xfId="115"/>
    <cellStyle name="_06_GVB_TP7_NS07_070105_oceneni" xfId="116"/>
    <cellStyle name="_414" xfId="1"/>
    <cellStyle name="_415" xfId="2"/>
    <cellStyle name="_5385_2_IPB_WX_SO 16-19_FOT_070716" xfId="117"/>
    <cellStyle name="_5385_2_IPB_WX_SO 16-19_FOT_070716_04_M13_SHZ_6ZX_SOUPIS VÝKONU_090514" xfId="118"/>
    <cellStyle name="_5411_OP_Infrastruktura_VZOR_080123" xfId="119"/>
    <cellStyle name="_5463_04_NUC_XX01_FOT_200_Hala17_070405" xfId="120"/>
    <cellStyle name="_5463_04_NUC_XX01_FOT_200_Hala17_070405_04_M13_SHZ_6ZX_SOUPIS VÝKONU_090514" xfId="121"/>
    <cellStyle name="_5506_komunikace_VV_070723" xfId="122"/>
    <cellStyle name="_5559_PP_NS_vzor_070913" xfId="123"/>
    <cellStyle name="_5559_PP_NS_vzor_070913_04_M13_SHZ_6ZX_SOUPIS VÝKONU_090514" xfId="124"/>
    <cellStyle name="_5610_05_AGC_Bar_XXXX_FOT_080326" xfId="125"/>
    <cellStyle name="_5610_06_AGC_Bar_XXXX_FOT_000_vzor_080103" xfId="126"/>
    <cellStyle name="_5674 HANWHA CSSV" xfId="127"/>
    <cellStyle name="_5674_HANWHA_kan.splaskova_080619" xfId="128"/>
    <cellStyle name="_5674_HANWHA_odvodn.ploch_080609" xfId="129"/>
    <cellStyle name="_5674_HANWHA_vod.pozarni_FOT_0800609" xfId="130"/>
    <cellStyle name="_5983_HZS_ŠABLONA" xfId="131"/>
    <cellStyle name="_6VX01" xfId="132"/>
    <cellStyle name="_ASEC_Koleje_PPVVUTSLP_zmena_22_3_2004" xfId="133"/>
    <cellStyle name="_ASEC_Nabidka_SK_zmena_22_3_2004" xfId="134"/>
    <cellStyle name="_BOQ_KE 001" xfId="135"/>
    <cellStyle name="_BOQ_KE 001-2004.12.14" xfId="136"/>
    <cellStyle name="_BVG TP 7_Complete_061204" xfId="137"/>
    <cellStyle name="_BVG TP 7_Complete_061204_04_M13_SHZ_6ZX_SOUPIS VÝKONU_090514" xfId="138"/>
    <cellStyle name="_C_SO231" xfId="139"/>
    <cellStyle name="_C_SO720" xfId="140"/>
    <cellStyle name="_C_SO720B" xfId="141"/>
    <cellStyle name="_C_SO720C" xfId="142"/>
    <cellStyle name="_cina_rozp" xfId="143"/>
    <cellStyle name="_Direct Cost BOQ_KE 04.12.151" xfId="144"/>
    <cellStyle name="_Direct Cost BOQ_KE 04.12.151_EPS" xfId="145"/>
    <cellStyle name="_Direct Cost BOQ_KE 04.12.151_Rozvod televizního signálu" xfId="146"/>
    <cellStyle name="_F6_BS_SO 01+04_6SX01" xfId="147"/>
    <cellStyle name="_FOXCONN - FoT - SO16.3_060523" xfId="148"/>
    <cellStyle name="_FOXCONN - FoT - SO16.3_060627" xfId="149"/>
    <cellStyle name="_GVB_ TP 7_6-NS07_061206 zm oc" xfId="150"/>
    <cellStyle name="_GVB_ TP 7_6-NS07_061206 zm oc_04_M13_SHZ_6ZX_SOUPIS VÝKONU_090514" xfId="151"/>
    <cellStyle name="_GVB_ TP 7_6-NS07_061207 zm" xfId="152"/>
    <cellStyle name="_GVB_ TP 7_6-NS07_061207 zm_04_M13_SHZ_6ZX_SOUPIS VÝKONU_090514" xfId="153"/>
    <cellStyle name="_GVB_ TP7_6IK01A_BQ_SO1141_070104" xfId="154"/>
    <cellStyle name="_GVB_ TP7_6IK01A_BQ_SO1141_070104_04_M13_SHZ_6ZX_SOUPIS VÝKONU_090514" xfId="155"/>
    <cellStyle name="_GVB_ TP7_NS07_rev 2_070205_ BQ" xfId="156"/>
    <cellStyle name="_GVB_ TP7_NS07_rev 2_070205_ BQ_04_M13_SHZ_6ZX_SOUPIS VÝKONU_090514" xfId="157"/>
    <cellStyle name="_GVB_ TP7_NS07_rev.1_070111ocenění" xfId="158"/>
    <cellStyle name="_GVB_ TP7_NS07_rev.1_070111ocenění_04_M13_SHZ_6ZX_SOUPIS VÝKONU_090514" xfId="159"/>
    <cellStyle name="_GVB_ TP7_NS07_rev.1_070116ocenění" xfId="160"/>
    <cellStyle name="_GVB_ TP7_NS07_rev.1_070116ocenění_04_M13_SHZ_6ZX_SOUPIS VÝKONU_090514" xfId="161"/>
    <cellStyle name="_GVB_TP7_F5_Water Treat.070223_" xfId="162"/>
    <cellStyle name="_GVB_TP7_F5_Water Treat.070223__04_M13_SHZ_6ZX_SOUPIS VÝKONU_090514" xfId="163"/>
    <cellStyle name="_GVB_TP7_F5_Water Treat.070731_" xfId="164"/>
    <cellStyle name="_GVB_TP7_F5_Water Treat.070731__04_M13_SHZ_6ZX_SOUPIS VÝKONU_090514" xfId="165"/>
    <cellStyle name="_GVP_TP 7_stoka DA3_070130 - mp" xfId="166"/>
    <cellStyle name="_H18_SO 11_ rain water drainage_071018" xfId="167"/>
    <cellStyle name="_IO 03.1_ kanalizace splašková_100209" xfId="168"/>
    <cellStyle name="_IO 03.4 Vodovod pitný_100209" xfId="169"/>
    <cellStyle name="_Nase_nabidka_O6R" xfId="170"/>
    <cellStyle name="_ob" xfId="171"/>
    <cellStyle name="_odhad cen_GVB_ TP 7_6-NS07_061207 zm" xfId="172"/>
    <cellStyle name="_odhad cen_GVB_ TP 7_6-NS07_061207 zm_04_M13_SHZ_6ZX_SOUPIS VÝKONU_090514" xfId="173"/>
    <cellStyle name="_PC03_08_vykaz vymer1" xfId="174"/>
    <cellStyle name="_propočet kubatur čerpací stanice - šachty" xfId="175"/>
    <cellStyle name="_propočet kubatur šachty" xfId="176"/>
    <cellStyle name="_sablony WX_070424_cz_en" xfId="177"/>
    <cellStyle name="_sablony WX_080414_cz_en" xfId="178"/>
    <cellStyle name="_SLP_B_elektro_vykaz" xfId="179"/>
    <cellStyle name="_SLP_C_elektro_vykaz" xfId="180"/>
    <cellStyle name="_SLP_Venkovni_rozvody_uprava " xfId="181"/>
    <cellStyle name="_SO 03_ Hala N1_kan.dest" xfId="182"/>
    <cellStyle name="_SO 03_kanalizacni pripojky_090223" xfId="183"/>
    <cellStyle name="_SO 03_retenční nádrž" xfId="184"/>
    <cellStyle name="_SO 03_Vytlak SV_090331" xfId="185"/>
    <cellStyle name="_SO 05_F6_rain wat drain.060531" xfId="186"/>
    <cellStyle name="_SO 05_F6_rain wat drain.060531_04_M13_SHZ_6ZX_SOUPIS VÝKONU_090514" xfId="187"/>
    <cellStyle name="_SO 10.1 Vodovod pitný_071123" xfId="188"/>
    <cellStyle name="_SO 10.2_požární vodovod_071122" xfId="189"/>
    <cellStyle name="_SO 10.3_kanalizace splašková_071123" xfId="190"/>
    <cellStyle name="_SO 10.4_ rain water drainage_071108" xfId="191"/>
    <cellStyle name="_SO 10.4_ rain water drainage_071123" xfId="192"/>
    <cellStyle name="_SO 102_Prelozka nahonu ricni vody" xfId="193"/>
    <cellStyle name="_SO 107_ Uprava destove kanalizace" xfId="194"/>
    <cellStyle name="_SO 11_ rain water drainage_070424" xfId="195"/>
    <cellStyle name="_SO 11_ rain water drainage_080211" xfId="196"/>
    <cellStyle name="_SO 14 vodovod pitný_080212" xfId="197"/>
    <cellStyle name="_SO 15_fire water pipeline_070413" xfId="198"/>
    <cellStyle name="_SO 15_Vodovod pitny_081013" xfId="199"/>
    <cellStyle name="_SO 16_6VX01_vzduchotechnika" xfId="200"/>
    <cellStyle name="_SO 17_ přípojka splašk.kanalizace" xfId="201"/>
    <cellStyle name="_SO 17_kanalizace splašková_080929" xfId="202"/>
    <cellStyle name="_SO 18_ příp. dešť.kan._zmeny 070820" xfId="203"/>
    <cellStyle name="_SO 18_ přípojka dešť.kanalizace" xfId="204"/>
    <cellStyle name="_SO 20 Rozvod pitné vody v areálu" xfId="205"/>
    <cellStyle name="_SO 21_kanalizace splašková_070807" xfId="206"/>
    <cellStyle name="_SO 22_ kanalizace destova v arealu" xfId="207"/>
    <cellStyle name="_SO 22_ kanalizace destova v arealu_04_M13_SHZ_6ZX_SOUPIS VÝKONU_090514" xfId="208"/>
    <cellStyle name="_SO 23 retencni nadrž" xfId="209"/>
    <cellStyle name="_SO 363_fire water supply_rev.1_070116" xfId="210"/>
    <cellStyle name="_SO 399.1,2_sewerage" xfId="211"/>
    <cellStyle name="_SO 399.1,2_sewerage_F5_070221" xfId="212"/>
    <cellStyle name="_SO 399.1,2_sewerage_F5_zmeny k 070730" xfId="213"/>
    <cellStyle name="_SO 399.1,2_sewerage_rev.1_070108" xfId="214"/>
    <cellStyle name="_SO 399.3 Roads of drainage_rev.1_070111" xfId="215"/>
    <cellStyle name="_SO 399.3 Roads of drainage_zmeny k_070731" xfId="216"/>
    <cellStyle name="_SO_1124_Retention pond_zmena_B_ 070202" xfId="217"/>
    <cellStyle name="_SO710_R" xfId="218"/>
    <cellStyle name="_SO720_VV_A" xfId="219"/>
    <cellStyle name="_TI_SO 01_060301_cz_en" xfId="220"/>
    <cellStyle name="_TI_SO 01_060301_cz_en_04_M13_SHZ_6ZX_SOUPIS VÝKONU_090514" xfId="221"/>
    <cellStyle name="_Vatech_Palladium_SLP" xfId="222"/>
    <cellStyle name="_VATECH_SLP_Nák_centr_Prostejov" xfId="223"/>
    <cellStyle name="_ZF130A1Q01" xfId="224"/>
    <cellStyle name="_ZF130V0Q01" xfId="225"/>
    <cellStyle name="20 % – Zvýraznění1 2" xfId="3"/>
    <cellStyle name="20 % – Zvýraznění2 2" xfId="4"/>
    <cellStyle name="20 % – Zvýraznění3 2" xfId="5"/>
    <cellStyle name="20 % – Zvýraznění4 2" xfId="6"/>
    <cellStyle name="20 % – Zvýraznění5 2" xfId="7"/>
    <cellStyle name="20 % – Zvýraznění6 2" xfId="8"/>
    <cellStyle name="40 % – Zvýraznění1 2" xfId="9"/>
    <cellStyle name="40 % – Zvýraznění2 2" xfId="10"/>
    <cellStyle name="40 % – Zvýraznění3 2" xfId="11"/>
    <cellStyle name="40 % – Zvýraznění4 2" xfId="12"/>
    <cellStyle name="40 % – Zvýraznění5 2" xfId="13"/>
    <cellStyle name="40 % – Zvýraznění6 2" xfId="14"/>
    <cellStyle name="60 % – Zvýraznění1 2" xfId="15"/>
    <cellStyle name="60 % – Zvýraznění2 2" xfId="16"/>
    <cellStyle name="60 % – Zvýraznění3 2" xfId="17"/>
    <cellStyle name="60 % – Zvýraznění4 2" xfId="18"/>
    <cellStyle name="60 % – Zvýraznění5 2" xfId="19"/>
    <cellStyle name="60 % – Zvýraznění6 2" xfId="20"/>
    <cellStyle name="args.style" xfId="226"/>
    <cellStyle name="bezčárky_" xfId="227"/>
    <cellStyle name="blokcen" xfId="228"/>
    <cellStyle name="Calc Currency (0)" xfId="229"/>
    <cellStyle name="Calc Currency (2)" xfId="230"/>
    <cellStyle name="Calc Percent (0)" xfId="231"/>
    <cellStyle name="Calc Percent (1)" xfId="232"/>
    <cellStyle name="Calc Percent (2)" xfId="233"/>
    <cellStyle name="Calc Units (0)" xfId="234"/>
    <cellStyle name="Calc Units (1)" xfId="235"/>
    <cellStyle name="Calc Units (2)" xfId="236"/>
    <cellStyle name="Celkem" xfId="21" builtinId="25" customBuiltin="1"/>
    <cellStyle name="Celkem 2" xfId="22"/>
    <cellStyle name="Celkem 2 2" xfId="532"/>
    <cellStyle name="Celkem 2 3" xfId="514"/>
    <cellStyle name="Celkem 2 4" xfId="526"/>
    <cellStyle name="Celkem 2 5" xfId="646"/>
    <cellStyle name="Celkem 2 6" xfId="545"/>
    <cellStyle name="Celkem 2 7" xfId="655"/>
    <cellStyle name="Celkem 3" xfId="533"/>
    <cellStyle name="Celkem 4" xfId="640"/>
    <cellStyle name="Celkem 5" xfId="645"/>
    <cellStyle name="Celkem 6" xfId="498"/>
    <cellStyle name="Celkem 7" xfId="535"/>
    <cellStyle name="cena" xfId="237"/>
    <cellStyle name="cena celkem" xfId="238"/>
    <cellStyle name="cena součet" xfId="239"/>
    <cellStyle name="cena součet 2" xfId="543"/>
    <cellStyle name="cena součet 3" xfId="553"/>
    <cellStyle name="cena součet 4" xfId="541"/>
    <cellStyle name="cena součet 5" xfId="636"/>
    <cellStyle name="cena_EPS" xfId="240"/>
    <cellStyle name="Comma [0]_!!!GO" xfId="443"/>
    <cellStyle name="Comma [00]" xfId="241"/>
    <cellStyle name="Comma_!!!GO" xfId="444"/>
    <cellStyle name="Copied" xfId="242"/>
    <cellStyle name="COST1" xfId="243"/>
    <cellStyle name="Currency [0]_!!!GO" xfId="445"/>
    <cellStyle name="Currency [00]" xfId="244"/>
    <cellStyle name="Currency_!!!GO" xfId="446"/>
    <cellStyle name="Čárka 2" xfId="492"/>
    <cellStyle name="čárky [0]_02Person IBKS 2005 00" xfId="245"/>
    <cellStyle name="Čiarka 2" xfId="246"/>
    <cellStyle name="Čiarka 2 2" xfId="547"/>
    <cellStyle name="číslo" xfId="247"/>
    <cellStyle name="číslo.00_" xfId="248"/>
    <cellStyle name="Date Short" xfId="249"/>
    <cellStyle name="definity" xfId="250"/>
    <cellStyle name="Dolní index" xfId="251"/>
    <cellStyle name="Enter Currency (0)" xfId="252"/>
    <cellStyle name="Enter Currency (2)" xfId="253"/>
    <cellStyle name="Enter Units (0)" xfId="254"/>
    <cellStyle name="Enter Units (1)" xfId="255"/>
    <cellStyle name="Enter Units (2)" xfId="256"/>
    <cellStyle name="Entered" xfId="257"/>
    <cellStyle name="Euro" xfId="258"/>
    <cellStyle name="Excel Built-in Normal" xfId="259"/>
    <cellStyle name="fnRegressQ" xfId="260"/>
    <cellStyle name="fnRegressQ 2" xfId="261"/>
    <cellStyle name="Grey" xfId="262"/>
    <cellStyle name="Header1" xfId="263"/>
    <cellStyle name="Header2" xfId="264"/>
    <cellStyle name="Header2 2" xfId="610"/>
    <cellStyle name="Header2 3" xfId="494"/>
    <cellStyle name="Header2 4" xfId="527"/>
    <cellStyle name="Header2 5" xfId="512"/>
    <cellStyle name="Header2 6" xfId="635"/>
    <cellStyle name="Horní index" xfId="265"/>
    <cellStyle name="Hyperlink" xfId="266"/>
    <cellStyle name="Hypertextové prepojenie 2" xfId="267"/>
    <cellStyle name="Hypertextový odkaz 2" xfId="23"/>
    <cellStyle name="Chybně 2" xfId="24"/>
    <cellStyle name="Input [yellow]" xfId="268"/>
    <cellStyle name="Input [yellow] 2" xfId="617"/>
    <cellStyle name="Input [yellow] 3" xfId="554"/>
    <cellStyle name="Input [yellow] 4" xfId="540"/>
    <cellStyle name="Input [yellow] 5" xfId="634"/>
    <cellStyle name="Input [yellow] 6" xfId="638"/>
    <cellStyle name="Input Cells" xfId="269"/>
    <cellStyle name="kolonky" xfId="270"/>
    <cellStyle name="Kontrolní buňka" xfId="25" builtinId="23" customBuiltin="1"/>
    <cellStyle name="Kontrolní buňka 2" xfId="26"/>
    <cellStyle name="Lien hypertexte" xfId="271"/>
    <cellStyle name="Lien hypertexte visité" xfId="272"/>
    <cellStyle name="Link Currency (0)" xfId="273"/>
    <cellStyle name="Link Currency (2)" xfId="274"/>
    <cellStyle name="Link Units (0)" xfId="275"/>
    <cellStyle name="Link Units (1)" xfId="276"/>
    <cellStyle name="Link Units (2)" xfId="277"/>
    <cellStyle name="Linked Cells" xfId="278"/>
    <cellStyle name="Měna" xfId="649" builtinId="4"/>
    <cellStyle name="Měna 2" xfId="279"/>
    <cellStyle name="Měna 3" xfId="493"/>
    <cellStyle name="Měna 4" xfId="496"/>
    <cellStyle name="měny 2" xfId="27"/>
    <cellStyle name="měny 2 2" xfId="281"/>
    <cellStyle name="měny 2 2 2" xfId="557"/>
    <cellStyle name="měny 2 3" xfId="280"/>
    <cellStyle name="měny 2 3 2" xfId="556"/>
    <cellStyle name="měny 2 4" xfId="497"/>
    <cellStyle name="měny 3" xfId="282"/>
    <cellStyle name="měny 4" xfId="283"/>
    <cellStyle name="měny 4 2" xfId="558"/>
    <cellStyle name="měny 5" xfId="284"/>
    <cellStyle name="měny 5 2" xfId="559"/>
    <cellStyle name="Milliers [0]_!!!GO" xfId="285"/>
    <cellStyle name="Milliers_!!!GO" xfId="286"/>
    <cellStyle name="Monétaire [0]_!!!GO" xfId="287"/>
    <cellStyle name="Monétaire_!!!GO" xfId="288"/>
    <cellStyle name="NADPIS" xfId="289"/>
    <cellStyle name="Nadpis 1" xfId="28" builtinId="16" customBuiltin="1"/>
    <cellStyle name="Nadpis 1 2" xfId="29"/>
    <cellStyle name="Nadpis 2" xfId="30" builtinId="17" customBuiltin="1"/>
    <cellStyle name="Nadpis 2 2" xfId="31"/>
    <cellStyle name="Nadpis 3" xfId="32" builtinId="18" customBuiltin="1"/>
    <cellStyle name="Nadpis 3 2" xfId="33"/>
    <cellStyle name="Nadpis 4" xfId="34" builtinId="19" customBuiltin="1"/>
    <cellStyle name="Nadpis 4 2" xfId="35"/>
    <cellStyle name="Název" xfId="36" builtinId="15" customBuiltin="1"/>
    <cellStyle name="Název 2" xfId="37"/>
    <cellStyle name="nazev_skup" xfId="290"/>
    <cellStyle name="Nedefinován" xfId="291"/>
    <cellStyle name="Neutrální" xfId="38" builtinId="28" customBuiltin="1"/>
    <cellStyle name="Neutrální 2" xfId="39"/>
    <cellStyle name="no dec" xfId="292"/>
    <cellStyle name="Normaali_Taul1_1" xfId="293"/>
    <cellStyle name="normal" xfId="447"/>
    <cellStyle name="Normal - Style1" xfId="294"/>
    <cellStyle name="Normal 2" xfId="295"/>
    <cellStyle name="Normal 2 2" xfId="296"/>
    <cellStyle name="Normal 3" xfId="297"/>
    <cellStyle name="Normal 4" xfId="298"/>
    <cellStyle name="Normal 4 2" xfId="560"/>
    <cellStyle name="Normal 5" xfId="299"/>
    <cellStyle name="Normal 6" xfId="300"/>
    <cellStyle name="Normal 7" xfId="301"/>
    <cellStyle name="Normal 8" xfId="302"/>
    <cellStyle name="Normal_!!!GO" xfId="448"/>
    <cellStyle name="Normálna 15" xfId="303"/>
    <cellStyle name="Normálna 2" xfId="304"/>
    <cellStyle name="Normálna 2 2" xfId="305"/>
    <cellStyle name="Normálna 3" xfId="306"/>
    <cellStyle name="Normálna 3 2" xfId="307"/>
    <cellStyle name="Normálna 4" xfId="308"/>
    <cellStyle name="Normálna 4 2" xfId="561"/>
    <cellStyle name="Normálna 5" xfId="309"/>
    <cellStyle name="Normálna 5 2" xfId="310"/>
    <cellStyle name="Normálna 5 2 2" xfId="311"/>
    <cellStyle name="Normálna 5 3" xfId="312"/>
    <cellStyle name="normálne 2" xfId="313"/>
    <cellStyle name="normálne 2 2" xfId="314"/>
    <cellStyle name="normálne 2 3" xfId="315"/>
    <cellStyle name="normálne 2 4" xfId="316"/>
    <cellStyle name="normálne 2 5" xfId="317"/>
    <cellStyle name="normálne__výkaz výmer old" xfId="318"/>
    <cellStyle name="Normální" xfId="0" builtinId="0"/>
    <cellStyle name="normální 10" xfId="40"/>
    <cellStyle name="Normální 10 10" xfId="475"/>
    <cellStyle name="normální 10 11" xfId="500"/>
    <cellStyle name="normální 10 12" xfId="511"/>
    <cellStyle name="normální 10 13" xfId="521"/>
    <cellStyle name="normální 10 14" xfId="563"/>
    <cellStyle name="normální 10 15" xfId="639"/>
    <cellStyle name="normální 10 16" xfId="519"/>
    <cellStyle name="normální 10 17" xfId="632"/>
    <cellStyle name="normální 10 18" xfId="633"/>
    <cellStyle name="normální 10 19" xfId="644"/>
    <cellStyle name="normální 10 2" xfId="41"/>
    <cellStyle name="normální 10 20" xfId="618"/>
    <cellStyle name="normální 10 21" xfId="552"/>
    <cellStyle name="normální 10 22" xfId="520"/>
    <cellStyle name="Normální 10 3" xfId="320"/>
    <cellStyle name="normální 10 4" xfId="449"/>
    <cellStyle name="normální 10 5" xfId="442"/>
    <cellStyle name="normální 10 6" xfId="454"/>
    <cellStyle name="Normální 10 7" xfId="319"/>
    <cellStyle name="Normální 10 8" xfId="474"/>
    <cellStyle name="Normální 10 9" xfId="473"/>
    <cellStyle name="normální 11" xfId="92"/>
    <cellStyle name="Normální 11 2" xfId="321"/>
    <cellStyle name="normální 12" xfId="322"/>
    <cellStyle name="normální 12 10" xfId="539"/>
    <cellStyle name="Normální 12 2" xfId="323"/>
    <cellStyle name="normální 12 3" xfId="565"/>
    <cellStyle name="normální 12 4" xfId="538"/>
    <cellStyle name="normální 12 5" xfId="550"/>
    <cellStyle name="normální 12 6" xfId="542"/>
    <cellStyle name="normální 12 7" xfId="546"/>
    <cellStyle name="normální 12 8" xfId="609"/>
    <cellStyle name="normální 12 9" xfId="555"/>
    <cellStyle name="Normální 13" xfId="324"/>
    <cellStyle name="Normální 13 2" xfId="325"/>
    <cellStyle name="Normální 13 2 2" xfId="326"/>
    <cellStyle name="Normální 13 2 2 2" xfId="568"/>
    <cellStyle name="Normální 13 2 3" xfId="567"/>
    <cellStyle name="Normální 13 3" xfId="327"/>
    <cellStyle name="Normální 13 3 2" xfId="569"/>
    <cellStyle name="Normální 13 4" xfId="328"/>
    <cellStyle name="Normální 13 4 2" xfId="570"/>
    <cellStyle name="Normální 13 5" xfId="566"/>
    <cellStyle name="Normální 13 9" xfId="329"/>
    <cellStyle name="Normální 13 9 2" xfId="330"/>
    <cellStyle name="Normální 13 9 2 2" xfId="331"/>
    <cellStyle name="Normální 13 9 2 2 2" xfId="573"/>
    <cellStyle name="Normální 13 9 2 3" xfId="572"/>
    <cellStyle name="Normální 13 9 3" xfId="332"/>
    <cellStyle name="Normální 13 9 3 2" xfId="574"/>
    <cellStyle name="Normální 13 9 4" xfId="333"/>
    <cellStyle name="Normální 13 9 4 2" xfId="575"/>
    <cellStyle name="Normální 13 9 5" xfId="571"/>
    <cellStyle name="normální 14" xfId="440"/>
    <cellStyle name="normální 15" xfId="452"/>
    <cellStyle name="Normální 16" xfId="334"/>
    <cellStyle name="normální 17" xfId="453"/>
    <cellStyle name="Normální 18" xfId="88"/>
    <cellStyle name="Normální 19" xfId="456"/>
    <cellStyle name="normální 2" xfId="42"/>
    <cellStyle name="Normální 2 10" xfId="486"/>
    <cellStyle name="normální 2 11" xfId="656"/>
    <cellStyle name="normální 2 12" xfId="653"/>
    <cellStyle name="normální 2 13" xfId="654"/>
    <cellStyle name="normální 2 2" xfId="43"/>
    <cellStyle name="normální 2 2 2" xfId="336"/>
    <cellStyle name="normální 2 2 2 2" xfId="337"/>
    <cellStyle name="normální 2 2 2 2 2" xfId="338"/>
    <cellStyle name="normální 2 2 2 2 2 2" xfId="339"/>
    <cellStyle name="normální 2 2 2 2 3" xfId="340"/>
    <cellStyle name="normální 2 2 2 2 4" xfId="341"/>
    <cellStyle name="normální 2 2 2 3" xfId="342"/>
    <cellStyle name="normální 2 2 2 3 2" xfId="343"/>
    <cellStyle name="normální 2 2 2 4" xfId="344"/>
    <cellStyle name="normální 2 2 2 5" xfId="345"/>
    <cellStyle name="normální 2 2 3" xfId="346"/>
    <cellStyle name="normální 2 2 4" xfId="335"/>
    <cellStyle name="normální 2 2 5" xfId="490"/>
    <cellStyle name="normální 2 2 5 2" xfId="651"/>
    <cellStyle name="normální 2 2 6" xfId="501"/>
    <cellStyle name="normální 2 2 6 2" xfId="650"/>
    <cellStyle name="normální 2 2 7" xfId="657"/>
    <cellStyle name="normální 2 3" xfId="44"/>
    <cellStyle name="normální 2 4" xfId="45"/>
    <cellStyle name="normální 2 4 2" xfId="348"/>
    <cellStyle name="normální 2 4 2 2" xfId="349"/>
    <cellStyle name="normální 2 4 3" xfId="347"/>
    <cellStyle name="normální 2 4 4" xfId="502"/>
    <cellStyle name="normální 2 5" xfId="350"/>
    <cellStyle name="Normální 2 6" xfId="89"/>
    <cellStyle name="Normální 2 7" xfId="457"/>
    <cellStyle name="Normální 2 8" xfId="487"/>
    <cellStyle name="Normální 2 9" xfId="460"/>
    <cellStyle name="normální 2_6118_TRW_rev 0_110121" xfId="351"/>
    <cellStyle name="Normální 20" xfId="458"/>
    <cellStyle name="Normální 21" xfId="459"/>
    <cellStyle name="Normální 22" xfId="461"/>
    <cellStyle name="Normální 23" xfId="491"/>
    <cellStyle name="Normální 24" xfId="652"/>
    <cellStyle name="Normální 25" xfId="661"/>
    <cellStyle name="normální 26" xfId="352"/>
    <cellStyle name="Normální 27" xfId="665"/>
    <cellStyle name="normální 3" xfId="46"/>
    <cellStyle name="Normální 3 10" xfId="472"/>
    <cellStyle name="Normální 3 10 2" xfId="624"/>
    <cellStyle name="normální 3 2" xfId="354"/>
    <cellStyle name="Normální 3 2 2" xfId="355"/>
    <cellStyle name="Normální 3 2 2 2" xfId="356"/>
    <cellStyle name="Normální 3 2 2 2 2" xfId="579"/>
    <cellStyle name="Normální 3 2 2 3" xfId="578"/>
    <cellStyle name="Normální 3 2 3" xfId="357"/>
    <cellStyle name="Normální 3 2 3 2" xfId="580"/>
    <cellStyle name="Normální 3 2 4" xfId="358"/>
    <cellStyle name="Normální 3 2 4 2" xfId="581"/>
    <cellStyle name="Normální 3 3" xfId="359"/>
    <cellStyle name="Normální 3 3 2" xfId="360"/>
    <cellStyle name="Normální 3 3 2 2" xfId="361"/>
    <cellStyle name="Normální 3 3 2 2 2" xfId="584"/>
    <cellStyle name="Normální 3 3 2 3" xfId="583"/>
    <cellStyle name="Normální 3 3 3" xfId="362"/>
    <cellStyle name="Normální 3 3 3 2" xfId="585"/>
    <cellStyle name="Normální 3 3 4" xfId="363"/>
    <cellStyle name="Normální 3 3 4 2" xfId="586"/>
    <cellStyle name="Normální 3 3 5" xfId="582"/>
    <cellStyle name="normální 3 4" xfId="364"/>
    <cellStyle name="Normální 3 4 2" xfId="365"/>
    <cellStyle name="Normální 3 4 2 2" xfId="366"/>
    <cellStyle name="Normální 3 4 3" xfId="367"/>
    <cellStyle name="Normální 3 4 3 2" xfId="368"/>
    <cellStyle name="Normální 3 4 3 2 2" xfId="589"/>
    <cellStyle name="Normální 3 4 3 3" xfId="588"/>
    <cellStyle name="Normální 3 4 4" xfId="369"/>
    <cellStyle name="Normální 3 4 4 2" xfId="590"/>
    <cellStyle name="Normální 3 5" xfId="370"/>
    <cellStyle name="Normální 3 5 2" xfId="371"/>
    <cellStyle name="Normální 3 5 2 2" xfId="592"/>
    <cellStyle name="Normální 3 5 3" xfId="591"/>
    <cellStyle name="Normální 3 6" xfId="372"/>
    <cellStyle name="Normální 3 6 2" xfId="593"/>
    <cellStyle name="Normální 3 7" xfId="373"/>
    <cellStyle name="Normální 3 7 2" xfId="594"/>
    <cellStyle name="Normální 3 8" xfId="353"/>
    <cellStyle name="Normální 3 8 2" xfId="576"/>
    <cellStyle name="Normální 3 9" xfId="476"/>
    <cellStyle name="Normální 3 9 2" xfId="625"/>
    <cellStyle name="normální 4" xfId="47"/>
    <cellStyle name="Normální 4 10" xfId="471"/>
    <cellStyle name="Normální 4 2" xfId="48"/>
    <cellStyle name="Normální 4 2 2" xfId="375"/>
    <cellStyle name="Normální 4 2 3" xfId="503"/>
    <cellStyle name="normální 4 3" xfId="450"/>
    <cellStyle name="normální 4 4" xfId="441"/>
    <cellStyle name="normální 4 5" xfId="455"/>
    <cellStyle name="Normální 4 6" xfId="374"/>
    <cellStyle name="Normální 4 7" xfId="479"/>
    <cellStyle name="Normální 4 8" xfId="467"/>
    <cellStyle name="Normální 4 9" xfId="477"/>
    <cellStyle name="normální 5" xfId="49"/>
    <cellStyle name="normální 5 10" xfId="504"/>
    <cellStyle name="normální 5 11" xfId="658"/>
    <cellStyle name="normální 5 2" xfId="377"/>
    <cellStyle name="Normální 5 3" xfId="378"/>
    <cellStyle name="Normální 5 4" xfId="379"/>
    <cellStyle name="normální 5 5" xfId="376"/>
    <cellStyle name="normální 5 6" xfId="480"/>
    <cellStyle name="normální 5 7" xfId="465"/>
    <cellStyle name="normální 5 8" xfId="478"/>
    <cellStyle name="normální 5 9" xfId="470"/>
    <cellStyle name="normální 6" xfId="50"/>
    <cellStyle name="normální 6 10" xfId="608"/>
    <cellStyle name="normální 6 11" xfId="659"/>
    <cellStyle name="normální 6 2" xfId="51"/>
    <cellStyle name="normální 6 2 10" xfId="548"/>
    <cellStyle name="Normální 6 2 2" xfId="381"/>
    <cellStyle name="normální 6 2 3" xfId="506"/>
    <cellStyle name="normální 6 2 4" xfId="607"/>
    <cellStyle name="normální 6 2 5" xfId="522"/>
    <cellStyle name="normální 6 2 6" xfId="523"/>
    <cellStyle name="normální 6 2 7" xfId="642"/>
    <cellStyle name="normální 6 2 8" xfId="534"/>
    <cellStyle name="normální 6 2 9" xfId="620"/>
    <cellStyle name="normální 6 3" xfId="52"/>
    <cellStyle name="normální 6 4" xfId="380"/>
    <cellStyle name="normální 6 5" xfId="482"/>
    <cellStyle name="normální 6 6" xfId="464"/>
    <cellStyle name="normální 6 7" xfId="488"/>
    <cellStyle name="normální 6 8" xfId="469"/>
    <cellStyle name="normální 6 9" xfId="505"/>
    <cellStyle name="normální 7" xfId="53"/>
    <cellStyle name="normální 7 10" xfId="468"/>
    <cellStyle name="normální 7 2" xfId="54"/>
    <cellStyle name="Normální 7 2 2" xfId="384"/>
    <cellStyle name="Normální 7 2 2 2" xfId="385"/>
    <cellStyle name="Normální 7 2 2 2 2" xfId="598"/>
    <cellStyle name="Normální 7 2 2 3" xfId="597"/>
    <cellStyle name="Normální 7 2 3" xfId="386"/>
    <cellStyle name="Normální 7 2 3 2" xfId="599"/>
    <cellStyle name="Normální 7 2 4" xfId="387"/>
    <cellStyle name="Normální 7 2 4 2" xfId="600"/>
    <cellStyle name="Normální 7 2 5" xfId="383"/>
    <cellStyle name="Normální 7 2 5 2" xfId="596"/>
    <cellStyle name="Normální 7 3" xfId="388"/>
    <cellStyle name="Normální 7 3 2" xfId="389"/>
    <cellStyle name="Normální 7 3 2 2" xfId="602"/>
    <cellStyle name="Normální 7 3 3" xfId="601"/>
    <cellStyle name="Normální 7 4" xfId="390"/>
    <cellStyle name="Normální 7 4 2" xfId="603"/>
    <cellStyle name="Normální 7 5" xfId="391"/>
    <cellStyle name="Normální 7 5 2" xfId="604"/>
    <cellStyle name="normální 7 6" xfId="382"/>
    <cellStyle name="normální 7 7" xfId="483"/>
    <cellStyle name="normální 7 8" xfId="463"/>
    <cellStyle name="normální 7 9" xfId="481"/>
    <cellStyle name="normální 8" xfId="55"/>
    <cellStyle name="normální 8 2" xfId="56"/>
    <cellStyle name="normální 8 3" xfId="392"/>
    <cellStyle name="normální 9" xfId="57"/>
    <cellStyle name="normální 9 2" xfId="58"/>
    <cellStyle name="Normální 9 3" xfId="394"/>
    <cellStyle name="normální 9 4" xfId="393"/>
    <cellStyle name="normální 9 4 2" xfId="605"/>
    <cellStyle name="normální 9 5" xfId="485"/>
    <cellStyle name="normální 9 5 2" xfId="628"/>
    <cellStyle name="normální 9 6" xfId="462"/>
    <cellStyle name="normální 9 6 2" xfId="619"/>
    <cellStyle name="normální 9 7" xfId="484"/>
    <cellStyle name="normální 9 7 2" xfId="627"/>
    <cellStyle name="normální 9 8" xfId="466"/>
    <cellStyle name="normální 9 8 2" xfId="621"/>
    <cellStyle name="Normalny_June 1997_1" xfId="395"/>
    <cellStyle name="O…‹aO‚e [0.00]_Region Orders (2)" xfId="396"/>
    <cellStyle name="O…‹aO‚e_Region Orders (2)" xfId="397"/>
    <cellStyle name="per.style" xfId="398"/>
    <cellStyle name="Percent [0]" xfId="399"/>
    <cellStyle name="Percent [00]" xfId="400"/>
    <cellStyle name="Percent [2]" xfId="401"/>
    <cellStyle name="Percent_#6 Temps &amp; Contractors" xfId="451"/>
    <cellStyle name="Percentá 2" xfId="402"/>
    <cellStyle name="políčka" xfId="403"/>
    <cellStyle name="POPIS" xfId="404"/>
    <cellStyle name="Poznámka" xfId="59" builtinId="10" customBuiltin="1"/>
    <cellStyle name="Poznámka 2" xfId="60"/>
    <cellStyle name="Poznámka 2 2" xfId="510"/>
    <cellStyle name="Poznámka 2 3" xfId="515"/>
    <cellStyle name="Poznámka 2 4" xfId="595"/>
    <cellStyle name="Poznámka 2 5" xfId="525"/>
    <cellStyle name="Poznámka 2 6" xfId="615"/>
    <cellStyle name="Poznámka 2 7" xfId="536"/>
    <cellStyle name="Poznámka 2 8" xfId="660"/>
    <cellStyle name="Poznámka 3" xfId="516"/>
    <cellStyle name="Poznámka 4" xfId="507"/>
    <cellStyle name="Poznámka 5" xfId="587"/>
    <cellStyle name="Poznámka 6" xfId="495"/>
    <cellStyle name="Poznámka 7" xfId="499"/>
    <cellStyle name="PrePop Currency (0)" xfId="405"/>
    <cellStyle name="PrePop Currency (2)" xfId="406"/>
    <cellStyle name="PrePop Units (0)" xfId="407"/>
    <cellStyle name="PrePop Units (1)" xfId="408"/>
    <cellStyle name="PrePop Units (2)" xfId="409"/>
    <cellStyle name="pricing" xfId="410"/>
    <cellStyle name="procent 2" xfId="411"/>
    <cellStyle name="Procenta" xfId="489" builtinId="5"/>
    <cellStyle name="Procenta 2" xfId="412"/>
    <cellStyle name="Propojená buňka" xfId="61" builtinId="24" customBuiltin="1"/>
    <cellStyle name="Propojená buňka 2" xfId="62"/>
    <cellStyle name="Průměr" xfId="413"/>
    <cellStyle name="PSChar" xfId="414"/>
    <cellStyle name="RevList" xfId="415"/>
    <cellStyle name="SKP" xfId="416"/>
    <cellStyle name="Skupina1Name" xfId="417"/>
    <cellStyle name="Skupina1Sum" xfId="418"/>
    <cellStyle name="Skupina2Name" xfId="419"/>
    <cellStyle name="součet" xfId="420"/>
    <cellStyle name="součet 2" xfId="564"/>
    <cellStyle name="součet 3" xfId="549"/>
    <cellStyle name="součet 4" xfId="626"/>
    <cellStyle name="součet 5" xfId="623"/>
    <cellStyle name="Správně" xfId="63" builtinId="26" customBuiltin="1"/>
    <cellStyle name="Správně 2" xfId="64"/>
    <cellStyle name="Standard_aktuell" xfId="421"/>
    <cellStyle name="Styl 1" xfId="65"/>
    <cellStyle name="Styl 1 2" xfId="422"/>
    <cellStyle name="Styl 1 3" xfId="423"/>
    <cellStyle name="Styl 1 4" xfId="424"/>
    <cellStyle name="Style 1" xfId="425"/>
    <cellStyle name="Subtotal" xfId="426"/>
    <cellStyle name="Štýl 1" xfId="90"/>
    <cellStyle name="text" xfId="427"/>
    <cellStyle name="Text Indent A" xfId="428"/>
    <cellStyle name="Text Indent B" xfId="429"/>
    <cellStyle name="Text Indent C" xfId="430"/>
    <cellStyle name="Text upozornění" xfId="66" builtinId="11" customBuiltin="1"/>
    <cellStyle name="Text upozornění 2" xfId="67"/>
    <cellStyle name="titre1" xfId="431"/>
    <cellStyle name="titre2" xfId="432"/>
    <cellStyle name="TYP ŘÁDKU_4(sloupceJ-L)" xfId="433"/>
    <cellStyle name="Vstup" xfId="68" builtinId="20" customBuiltin="1"/>
    <cellStyle name="Vstup 2" xfId="69"/>
    <cellStyle name="Vstup 2 2" xfId="614"/>
    <cellStyle name="Vstup 2 3" xfId="631"/>
    <cellStyle name="Vstup 2 4" xfId="562"/>
    <cellStyle name="Vstup 2 5" xfId="528"/>
    <cellStyle name="Vstup 2 6" xfId="637"/>
    <cellStyle name="Vstup 2 7" xfId="662"/>
    <cellStyle name="Vstup 3" xfId="513"/>
    <cellStyle name="Vstup 4" xfId="647"/>
    <cellStyle name="Vstup 5" xfId="648"/>
    <cellStyle name="Vstup 6" xfId="551"/>
    <cellStyle name="Vstup 7" xfId="509"/>
    <cellStyle name="Výpočet" xfId="70" builtinId="22" customBuiltin="1"/>
    <cellStyle name="Výpočet 2" xfId="71"/>
    <cellStyle name="Výpočet 2 2" xfId="612"/>
    <cellStyle name="Výpočet 2 3" xfId="517"/>
    <cellStyle name="Výpočet 2 4" xfId="622"/>
    <cellStyle name="Výpočet 2 5" xfId="641"/>
    <cellStyle name="Výpočet 2 6" xfId="577"/>
    <cellStyle name="Výpočet 2 7" xfId="663"/>
    <cellStyle name="Výpočet 3" xfId="613"/>
    <cellStyle name="Výpočet 4" xfId="508"/>
    <cellStyle name="Výpočet 5" xfId="529"/>
    <cellStyle name="Výpočet 6" xfId="629"/>
    <cellStyle name="Výpočet 7" xfId="530"/>
    <cellStyle name="Výstup" xfId="72" builtinId="21" customBuiltin="1"/>
    <cellStyle name="Výstup 2" xfId="73"/>
    <cellStyle name="Výstup 2 2" xfId="643"/>
    <cellStyle name="Výstup 2 3" xfId="616"/>
    <cellStyle name="Výstup 2 4" xfId="524"/>
    <cellStyle name="Výstup 2 5" xfId="544"/>
    <cellStyle name="Výstup 2 6" xfId="531"/>
    <cellStyle name="Výstup 2 7" xfId="664"/>
    <cellStyle name="Výstup 3" xfId="606"/>
    <cellStyle name="Výstup 4" xfId="611"/>
    <cellStyle name="Výstup 5" xfId="537"/>
    <cellStyle name="Výstup 6" xfId="630"/>
    <cellStyle name="Výstup 7" xfId="518"/>
    <cellStyle name="Vysvětlující text" xfId="74" builtinId="53" customBuiltin="1"/>
    <cellStyle name="Vysvětlující text 2" xfId="75"/>
    <cellStyle name="zbozi_p" xfId="434"/>
    <cellStyle name="ZboziCena" xfId="435"/>
    <cellStyle name="ZboziNazev" xfId="436"/>
    <cellStyle name="ZboziPocet" xfId="437"/>
    <cellStyle name="Zvýraznění 1" xfId="76" builtinId="29" customBuiltin="1"/>
    <cellStyle name="Zvýraznění 1 2" xfId="77"/>
    <cellStyle name="Zvýraznění 2" xfId="78" builtinId="33" customBuiltin="1"/>
    <cellStyle name="Zvýraznění 2 2" xfId="79"/>
    <cellStyle name="Zvýraznění 3" xfId="80" builtinId="37" customBuiltin="1"/>
    <cellStyle name="Zvýraznění 3 2" xfId="81"/>
    <cellStyle name="Zvýraznění 4" xfId="82" builtinId="41" customBuiltin="1"/>
    <cellStyle name="Zvýraznění 4 2" xfId="83"/>
    <cellStyle name="Zvýraznění 5" xfId="84" builtinId="45" customBuiltin="1"/>
    <cellStyle name="Zvýraznění 5 2" xfId="85"/>
    <cellStyle name="Zvýraznění 6" xfId="86" builtinId="49" customBuiltin="1"/>
    <cellStyle name="Zvýraznění 6 2" xfId="87"/>
    <cellStyle name="桁区切り [0.00]_22Oct01Toyota Indirect Cost Summary Package-F(P&amp;W shop)" xfId="438"/>
    <cellStyle name="桁区切り_Package -F PROPOSED STAFF SCHEDULE 27,July,01" xfId="439"/>
    <cellStyle name="標準_20070117 Mechanical BOQ CLIENT CONTRACT last version" xfId="91"/>
  </cellStyles>
  <dxfs count="0"/>
  <tableStyles count="0" defaultTableStyle="TableStyleMedium9" defaultPivotStyle="PivotStyleLight16"/>
  <colors>
    <mruColors>
      <color rgb="FFCCCC00"/>
      <color rgb="FFFF66FF"/>
      <color rgb="FFFFFFCC"/>
      <color rgb="FFCCFFFF"/>
      <color rgb="FFFFCCFF"/>
      <color rgb="FFCCFFCC"/>
      <color rgb="FF00FFFF"/>
      <color rgb="FFCC9900"/>
      <color rgb="FF996600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75"/>
  <sheetViews>
    <sheetView tabSelected="1" view="pageBreakPreview" zoomScale="70" zoomScaleNormal="60" zoomScaleSheetLayoutView="70" zoomScalePageLayoutView="70" workbookViewId="0">
      <selection activeCell="H18" sqref="H18"/>
    </sheetView>
  </sheetViews>
  <sheetFormatPr defaultColWidth="9.109375" defaultRowHeight="14.4"/>
  <cols>
    <col min="1" max="1" width="3.109375" style="1" customWidth="1"/>
    <col min="2" max="2" width="11.109375" style="105" customWidth="1"/>
    <col min="3" max="3" width="7.6640625" style="1" customWidth="1"/>
    <col min="4" max="4" width="87.44140625" style="1" customWidth="1"/>
    <col min="5" max="5" width="8.6640625" style="1" customWidth="1"/>
    <col min="6" max="6" width="8" style="1" customWidth="1"/>
    <col min="7" max="8" width="14" style="1" customWidth="1"/>
    <col min="9" max="10" width="16.6640625" style="1" customWidth="1"/>
    <col min="11" max="11" width="17.33203125" style="1" customWidth="1"/>
    <col min="12" max="12" width="11.109375" style="1" customWidth="1"/>
    <col min="13" max="16384" width="9.109375" style="1"/>
  </cols>
  <sheetData>
    <row r="2" spans="3:11" ht="15" thickBot="1"/>
    <row r="3" spans="3:11" ht="18" customHeight="1">
      <c r="C3" s="89"/>
      <c r="D3" s="90"/>
      <c r="E3" s="90"/>
      <c r="F3" s="90"/>
      <c r="G3" s="90"/>
      <c r="H3" s="90"/>
      <c r="I3" s="90"/>
      <c r="J3" s="90"/>
      <c r="K3" s="91"/>
    </row>
    <row r="4" spans="3:11" ht="18" customHeight="1">
      <c r="C4" s="92"/>
      <c r="D4" s="167" t="s">
        <v>159</v>
      </c>
      <c r="I4" s="250"/>
      <c r="J4" s="251"/>
      <c r="K4" s="252"/>
    </row>
    <row r="5" spans="3:11" ht="18" customHeight="1">
      <c r="C5" s="92"/>
      <c r="D5" s="166"/>
      <c r="I5" s="250"/>
      <c r="J5" s="253"/>
      <c r="K5" s="252"/>
    </row>
    <row r="6" spans="3:11" ht="18" customHeight="1">
      <c r="C6" s="92"/>
      <c r="D6" s="166"/>
      <c r="K6" s="93"/>
    </row>
    <row r="7" spans="3:11" ht="18" customHeight="1">
      <c r="C7" s="92"/>
      <c r="D7" s="201" t="s">
        <v>160</v>
      </c>
      <c r="I7" s="1" t="s">
        <v>15</v>
      </c>
      <c r="J7" s="199" t="s">
        <v>157</v>
      </c>
      <c r="K7" s="103"/>
    </row>
    <row r="8" spans="3:11" ht="18" customHeight="1">
      <c r="C8" s="92"/>
      <c r="D8" s="110" t="s">
        <v>161</v>
      </c>
      <c r="E8" s="94"/>
      <c r="F8" s="94"/>
      <c r="G8" s="94"/>
      <c r="H8" s="94"/>
      <c r="I8" s="1" t="s">
        <v>16</v>
      </c>
      <c r="J8" s="200" t="s">
        <v>158</v>
      </c>
      <c r="K8" s="104"/>
    </row>
    <row r="9" spans="3:11" ht="18" customHeight="1">
      <c r="C9" s="92"/>
      <c r="D9" s="95"/>
      <c r="I9" s="1" t="s">
        <v>17</v>
      </c>
      <c r="J9" s="254">
        <v>0</v>
      </c>
      <c r="K9" s="255"/>
    </row>
    <row r="10" spans="3:11" ht="18" customHeight="1">
      <c r="C10" s="92"/>
      <c r="D10" s="96" t="s">
        <v>51</v>
      </c>
      <c r="J10" s="256"/>
      <c r="K10" s="255"/>
    </row>
    <row r="11" spans="3:11" ht="18" customHeight="1" thickBot="1">
      <c r="C11" s="98"/>
      <c r="D11" s="99"/>
      <c r="E11" s="100"/>
      <c r="F11" s="100"/>
      <c r="G11" s="100"/>
      <c r="H11" s="100"/>
      <c r="I11" s="100"/>
      <c r="J11" s="100"/>
      <c r="K11" s="101"/>
    </row>
    <row r="12" spans="3:11" ht="14.25" customHeight="1" thickTop="1">
      <c r="C12" s="92"/>
      <c r="D12" s="96"/>
      <c r="K12" s="93"/>
    </row>
    <row r="13" spans="3:11">
      <c r="C13" s="85"/>
      <c r="D13" s="86"/>
      <c r="E13" s="86"/>
      <c r="F13" s="86"/>
      <c r="G13" s="86"/>
      <c r="H13" s="86"/>
      <c r="I13" s="86"/>
      <c r="J13" s="86"/>
      <c r="K13" s="97"/>
    </row>
    <row r="14" spans="3:11">
      <c r="C14" s="85"/>
      <c r="D14" s="174" t="s">
        <v>162</v>
      </c>
      <c r="E14" s="86"/>
      <c r="F14" s="86"/>
      <c r="G14" s="102"/>
      <c r="H14" s="86"/>
      <c r="I14" s="106"/>
      <c r="J14" s="87">
        <f>K173</f>
        <v>0</v>
      </c>
      <c r="K14" s="88"/>
    </row>
    <row r="15" spans="3:11">
      <c r="C15" s="85"/>
      <c r="D15" s="168"/>
      <c r="E15" s="86"/>
      <c r="F15" s="86"/>
      <c r="G15" s="102"/>
      <c r="H15" s="86"/>
      <c r="I15" s="106"/>
      <c r="K15" s="88"/>
    </row>
    <row r="16" spans="3:11">
      <c r="C16" s="85"/>
      <c r="D16" s="183" t="s">
        <v>129</v>
      </c>
      <c r="E16" s="183"/>
      <c r="F16" s="86"/>
      <c r="G16" s="102"/>
      <c r="H16" s="86"/>
      <c r="I16" s="106"/>
      <c r="J16" s="173"/>
      <c r="K16" s="88"/>
    </row>
    <row r="17" spans="3:11">
      <c r="C17" s="85"/>
      <c r="D17" s="184" t="s">
        <v>130</v>
      </c>
      <c r="E17" s="185"/>
      <c r="F17" s="86"/>
      <c r="G17" s="102"/>
      <c r="H17" s="86"/>
      <c r="I17" s="106"/>
      <c r="J17" s="87"/>
      <c r="K17" s="88"/>
    </row>
    <row r="18" spans="3:11">
      <c r="C18" s="85"/>
      <c r="D18" s="186" t="s">
        <v>131</v>
      </c>
      <c r="E18" s="187"/>
      <c r="F18" s="86"/>
      <c r="G18" s="102"/>
      <c r="H18" s="86"/>
      <c r="I18" s="106"/>
      <c r="J18" s="87"/>
      <c r="K18" s="88"/>
    </row>
    <row r="19" spans="3:11">
      <c r="C19" s="85"/>
      <c r="D19" s="186" t="s">
        <v>132</v>
      </c>
      <c r="E19" s="187"/>
      <c r="F19" s="86"/>
      <c r="G19" s="102"/>
      <c r="H19" s="86"/>
      <c r="I19" s="106"/>
      <c r="J19" s="87"/>
      <c r="K19" s="88"/>
    </row>
    <row r="20" spans="3:11">
      <c r="C20" s="85"/>
      <c r="D20" s="188" t="s">
        <v>133</v>
      </c>
      <c r="E20" s="189"/>
      <c r="F20" s="86"/>
      <c r="G20" s="102"/>
      <c r="H20" s="86"/>
      <c r="I20" s="106"/>
      <c r="J20" s="87"/>
      <c r="K20" s="88"/>
    </row>
    <row r="21" spans="3:11">
      <c r="C21" s="85"/>
      <c r="D21" s="108"/>
      <c r="E21" s="86"/>
      <c r="F21" s="86"/>
      <c r="G21" s="102"/>
      <c r="H21" s="86"/>
      <c r="I21" s="106"/>
      <c r="J21" s="87"/>
      <c r="K21" s="88"/>
    </row>
    <row r="22" spans="3:11">
      <c r="C22" s="85"/>
      <c r="D22" s="154"/>
      <c r="E22" s="86"/>
      <c r="F22" s="86"/>
      <c r="G22" s="86"/>
      <c r="H22" s="86"/>
      <c r="I22" s="106"/>
      <c r="J22" s="87"/>
      <c r="K22" s="88"/>
    </row>
    <row r="23" spans="3:11" ht="29.25" customHeight="1">
      <c r="C23" s="85"/>
      <c r="D23" s="108"/>
      <c r="E23" s="86"/>
      <c r="F23" s="86"/>
      <c r="G23" s="86"/>
      <c r="H23" s="86"/>
      <c r="I23" s="106"/>
      <c r="J23" s="87"/>
      <c r="K23" s="88"/>
    </row>
    <row r="24" spans="3:11">
      <c r="C24" s="85"/>
      <c r="D24" s="154"/>
      <c r="E24" s="86"/>
      <c r="F24" s="86"/>
      <c r="G24" s="86"/>
      <c r="H24" s="86"/>
      <c r="I24" s="106"/>
      <c r="J24" s="87"/>
      <c r="K24" s="88"/>
    </row>
    <row r="25" spans="3:11">
      <c r="C25" s="85"/>
      <c r="D25" s="108"/>
      <c r="E25" s="86"/>
      <c r="F25" s="86"/>
      <c r="G25" s="86"/>
      <c r="H25" s="86"/>
      <c r="I25" s="106"/>
      <c r="J25" s="87"/>
      <c r="K25" s="88"/>
    </row>
    <row r="26" spans="3:11">
      <c r="C26" s="85"/>
      <c r="D26" s="108"/>
      <c r="E26" s="86"/>
      <c r="F26" s="86"/>
      <c r="G26" s="86"/>
      <c r="H26" s="86"/>
      <c r="I26" s="106"/>
      <c r="J26" s="87"/>
      <c r="K26" s="88"/>
    </row>
    <row r="27" spans="3:11">
      <c r="C27" s="85"/>
      <c r="D27" s="156"/>
      <c r="E27" s="157"/>
      <c r="F27" s="157"/>
      <c r="G27" s="157"/>
      <c r="H27" s="157"/>
      <c r="I27" s="158"/>
      <c r="K27" s="88"/>
    </row>
    <row r="28" spans="3:11">
      <c r="C28" s="85"/>
      <c r="D28" s="154"/>
      <c r="E28" s="155"/>
      <c r="F28" s="86"/>
      <c r="G28" s="86"/>
      <c r="H28" s="86"/>
      <c r="I28" s="87"/>
      <c r="J28" s="87"/>
      <c r="K28" s="88"/>
    </row>
    <row r="29" spans="3:11">
      <c r="C29" s="85"/>
      <c r="D29" s="86"/>
      <c r="E29" s="86"/>
      <c r="F29" s="86"/>
      <c r="G29" s="86"/>
      <c r="H29" s="86"/>
      <c r="I29" s="107"/>
      <c r="J29" s="158"/>
      <c r="K29" s="88"/>
    </row>
    <row r="30" spans="3:11">
      <c r="C30" s="92"/>
      <c r="I30" s="106"/>
      <c r="J30" s="111"/>
      <c r="K30" s="88"/>
    </row>
    <row r="31" spans="3:11">
      <c r="C31" s="85"/>
      <c r="D31" s="86"/>
      <c r="E31" s="86"/>
      <c r="F31" s="86"/>
      <c r="G31" s="86"/>
      <c r="H31" s="86"/>
      <c r="I31" s="86"/>
      <c r="J31" s="112"/>
      <c r="K31" s="88"/>
    </row>
    <row r="32" spans="3:11">
      <c r="C32" s="85"/>
      <c r="E32" s="86"/>
      <c r="F32" s="86"/>
      <c r="G32" s="86"/>
      <c r="H32" s="86"/>
      <c r="I32" s="87"/>
      <c r="J32" s="112"/>
      <c r="K32" s="88"/>
    </row>
    <row r="33" spans="1:12" ht="15" thickBot="1">
      <c r="C33" s="257"/>
      <c r="D33" s="258"/>
      <c r="E33" s="169"/>
      <c r="F33" s="169"/>
      <c r="G33" s="169"/>
      <c r="H33" s="169"/>
      <c r="I33" s="170"/>
      <c r="J33" s="171"/>
      <c r="K33" s="172"/>
    </row>
    <row r="34" spans="1:12">
      <c r="C34" s="84"/>
      <c r="D34" s="84"/>
      <c r="E34" s="84"/>
      <c r="F34" s="84"/>
      <c r="G34" s="84"/>
      <c r="H34" s="84"/>
      <c r="I34" s="84"/>
      <c r="J34" s="84"/>
      <c r="K34" s="84"/>
    </row>
    <row r="35" spans="1:12">
      <c r="C35" s="1" t="s">
        <v>14</v>
      </c>
    </row>
    <row r="36" spans="1:12" ht="348.6" customHeight="1">
      <c r="B36" s="195"/>
      <c r="D36" s="259" t="s">
        <v>155</v>
      </c>
      <c r="E36" s="260"/>
      <c r="F36" s="260"/>
      <c r="G36" s="260"/>
      <c r="H36" s="260"/>
      <c r="I36" s="260"/>
      <c r="J36" s="260"/>
      <c r="K36" s="260"/>
    </row>
    <row r="37" spans="1:12" ht="15" thickBot="1">
      <c r="B37" s="195"/>
    </row>
    <row r="38" spans="1:12">
      <c r="B38" s="195"/>
      <c r="C38" s="2"/>
      <c r="D38" s="3" t="s">
        <v>3</v>
      </c>
      <c r="E38" s="246" t="s">
        <v>4</v>
      </c>
      <c r="F38" s="247"/>
      <c r="G38" s="4" t="s">
        <v>5</v>
      </c>
      <c r="H38" s="5" t="s">
        <v>5</v>
      </c>
      <c r="I38" s="6" t="s">
        <v>6</v>
      </c>
      <c r="J38" s="7" t="s">
        <v>6</v>
      </c>
      <c r="K38" s="8" t="s">
        <v>5</v>
      </c>
    </row>
    <row r="39" spans="1:12" ht="15" thickBot="1">
      <c r="B39" s="195"/>
      <c r="C39" s="9"/>
      <c r="D39" s="10" t="s">
        <v>7</v>
      </c>
      <c r="E39" s="11" t="s">
        <v>8</v>
      </c>
      <c r="F39" s="12" t="s">
        <v>9</v>
      </c>
      <c r="G39" s="13" t="s">
        <v>10</v>
      </c>
      <c r="H39" s="11" t="s">
        <v>11</v>
      </c>
      <c r="I39" s="14" t="s">
        <v>12</v>
      </c>
      <c r="J39" s="15" t="s">
        <v>13</v>
      </c>
      <c r="K39" s="16" t="s">
        <v>6</v>
      </c>
    </row>
    <row r="40" spans="1:12" ht="15.6" thickTop="1" thickBot="1">
      <c r="B40" s="195"/>
      <c r="C40" s="159" t="s">
        <v>163</v>
      </c>
      <c r="D40" s="161"/>
      <c r="E40" s="164"/>
      <c r="F40" s="164"/>
      <c r="G40" s="163"/>
      <c r="H40" s="160"/>
      <c r="I40" s="164"/>
      <c r="J40" s="164"/>
      <c r="K40" s="162"/>
      <c r="L40" s="153"/>
    </row>
    <row r="41" spans="1:12" ht="15" thickBot="1">
      <c r="B41" s="195"/>
      <c r="C41" s="175"/>
      <c r="D41" s="180"/>
      <c r="E41" s="176"/>
      <c r="F41" s="176"/>
      <c r="G41" s="177"/>
      <c r="H41" s="178"/>
      <c r="I41" s="176"/>
      <c r="J41" s="176"/>
      <c r="K41" s="179"/>
      <c r="L41" s="153"/>
    </row>
    <row r="42" spans="1:12">
      <c r="B42" s="195"/>
      <c r="C42" s="148" t="s">
        <v>54</v>
      </c>
      <c r="D42" s="34" t="s">
        <v>39</v>
      </c>
      <c r="E42" s="24"/>
      <c r="F42" s="25"/>
      <c r="G42" s="26"/>
      <c r="H42" s="27"/>
      <c r="I42" s="28"/>
      <c r="J42" s="29"/>
      <c r="K42" s="30"/>
      <c r="L42" s="153"/>
    </row>
    <row r="43" spans="1:12">
      <c r="B43" s="195"/>
      <c r="C43" s="128"/>
      <c r="D43" s="117" t="s">
        <v>52</v>
      </c>
      <c r="E43" s="126"/>
      <c r="F43" s="127"/>
      <c r="G43" s="118"/>
      <c r="H43" s="119"/>
      <c r="I43" s="120"/>
      <c r="J43" s="121"/>
      <c r="K43" s="122"/>
      <c r="L43" s="153"/>
    </row>
    <row r="44" spans="1:12">
      <c r="A44" s="105"/>
      <c r="B44" s="195"/>
      <c r="C44" s="181" t="s">
        <v>55</v>
      </c>
      <c r="D44" s="231" t="s">
        <v>164</v>
      </c>
      <c r="E44" s="232">
        <v>3</v>
      </c>
      <c r="F44" s="233" t="s">
        <v>1</v>
      </c>
      <c r="G44" s="211"/>
      <c r="H44" s="212"/>
      <c r="I44" s="234">
        <f>E44*G44</f>
        <v>0</v>
      </c>
      <c r="J44" s="235">
        <f>E44*H44</f>
        <v>0</v>
      </c>
      <c r="K44" s="236">
        <f>I44+J44</f>
        <v>0</v>
      </c>
      <c r="L44" s="153"/>
    </row>
    <row r="45" spans="1:12" ht="51" customHeight="1">
      <c r="B45" s="195"/>
      <c r="C45" s="181" t="s">
        <v>56</v>
      </c>
      <c r="D45" s="231" t="s">
        <v>165</v>
      </c>
      <c r="E45" s="232">
        <v>3</v>
      </c>
      <c r="F45" s="233" t="s">
        <v>2</v>
      </c>
      <c r="G45" s="211"/>
      <c r="H45" s="212"/>
      <c r="I45" s="234">
        <f>E45*G45</f>
        <v>0</v>
      </c>
      <c r="J45" s="235">
        <f>E45*H45</f>
        <v>0</v>
      </c>
      <c r="K45" s="236">
        <f>I45+J45</f>
        <v>0</v>
      </c>
      <c r="L45" s="153"/>
    </row>
    <row r="46" spans="1:12">
      <c r="B46" s="195"/>
      <c r="C46" s="181" t="s">
        <v>57</v>
      </c>
      <c r="D46" s="232" t="s">
        <v>166</v>
      </c>
      <c r="E46" s="237">
        <v>6</v>
      </c>
      <c r="F46" s="238" t="s">
        <v>1</v>
      </c>
      <c r="G46" s="211"/>
      <c r="H46" s="212"/>
      <c r="I46" s="234">
        <f t="shared" ref="I46:I67" si="0">E46*G46</f>
        <v>0</v>
      </c>
      <c r="J46" s="235">
        <f t="shared" ref="J46:J67" si="1">E46*H46</f>
        <v>0</v>
      </c>
      <c r="K46" s="236">
        <f t="shared" ref="K46:K67" si="2">I46+J46</f>
        <v>0</v>
      </c>
      <c r="L46" s="153"/>
    </row>
    <row r="47" spans="1:12" ht="28.8">
      <c r="B47" s="195"/>
      <c r="C47" s="181" t="s">
        <v>58</v>
      </c>
      <c r="D47" s="231" t="s">
        <v>167</v>
      </c>
      <c r="E47" s="237">
        <v>1</v>
      </c>
      <c r="F47" s="238" t="s">
        <v>1</v>
      </c>
      <c r="G47" s="211"/>
      <c r="H47" s="212"/>
      <c r="I47" s="234">
        <f t="shared" si="0"/>
        <v>0</v>
      </c>
      <c r="J47" s="235">
        <f t="shared" si="1"/>
        <v>0</v>
      </c>
      <c r="K47" s="236">
        <f t="shared" si="2"/>
        <v>0</v>
      </c>
      <c r="L47" s="153"/>
    </row>
    <row r="48" spans="1:12">
      <c r="B48" s="195"/>
      <c r="C48" s="181" t="s">
        <v>59</v>
      </c>
      <c r="D48" s="239" t="s">
        <v>168</v>
      </c>
      <c r="E48" s="240">
        <v>24</v>
      </c>
      <c r="F48" s="241" t="s">
        <v>1</v>
      </c>
      <c r="G48" s="211"/>
      <c r="H48" s="212"/>
      <c r="I48" s="234">
        <f t="shared" si="0"/>
        <v>0</v>
      </c>
      <c r="J48" s="235">
        <f t="shared" si="1"/>
        <v>0</v>
      </c>
      <c r="K48" s="236">
        <f t="shared" si="2"/>
        <v>0</v>
      </c>
      <c r="L48" s="153"/>
    </row>
    <row r="49" spans="2:12">
      <c r="B49" s="195"/>
      <c r="C49" s="181" t="s">
        <v>60</v>
      </c>
      <c r="D49" s="239" t="s">
        <v>169</v>
      </c>
      <c r="E49" s="240">
        <v>24</v>
      </c>
      <c r="F49" s="241" t="s">
        <v>1</v>
      </c>
      <c r="G49" s="211"/>
      <c r="H49" s="212"/>
      <c r="I49" s="234">
        <f t="shared" si="0"/>
        <v>0</v>
      </c>
      <c r="J49" s="235">
        <f t="shared" si="1"/>
        <v>0</v>
      </c>
      <c r="K49" s="236">
        <f t="shared" si="2"/>
        <v>0</v>
      </c>
      <c r="L49" s="153"/>
    </row>
    <row r="50" spans="2:12">
      <c r="B50" s="195"/>
      <c r="C50" s="181" t="s">
        <v>61</v>
      </c>
      <c r="D50" s="239" t="s">
        <v>170</v>
      </c>
      <c r="E50" s="240">
        <v>1</v>
      </c>
      <c r="F50" s="241" t="s">
        <v>1</v>
      </c>
      <c r="G50" s="211"/>
      <c r="H50" s="212"/>
      <c r="I50" s="234">
        <f t="shared" si="0"/>
        <v>0</v>
      </c>
      <c r="J50" s="235">
        <f t="shared" si="1"/>
        <v>0</v>
      </c>
      <c r="K50" s="236">
        <f t="shared" si="2"/>
        <v>0</v>
      </c>
      <c r="L50" s="153"/>
    </row>
    <row r="51" spans="2:12">
      <c r="B51" s="195"/>
      <c r="C51" s="181" t="s">
        <v>62</v>
      </c>
      <c r="D51" s="242" t="s">
        <v>171</v>
      </c>
      <c r="E51" s="237">
        <v>3</v>
      </c>
      <c r="F51" s="238" t="s">
        <v>1</v>
      </c>
      <c r="G51" s="211"/>
      <c r="H51" s="212"/>
      <c r="I51" s="234">
        <f t="shared" si="0"/>
        <v>0</v>
      </c>
      <c r="J51" s="235">
        <f t="shared" si="1"/>
        <v>0</v>
      </c>
      <c r="K51" s="236">
        <f t="shared" si="2"/>
        <v>0</v>
      </c>
      <c r="L51" s="153"/>
    </row>
    <row r="52" spans="2:12" ht="28.8">
      <c r="B52" s="195"/>
      <c r="C52" s="181" t="s">
        <v>63</v>
      </c>
      <c r="D52" s="261" t="s">
        <v>262</v>
      </c>
      <c r="E52" s="237">
        <v>1</v>
      </c>
      <c r="F52" s="238" t="s">
        <v>1</v>
      </c>
      <c r="G52" s="211"/>
      <c r="H52" s="212"/>
      <c r="I52" s="234">
        <f t="shared" si="0"/>
        <v>0</v>
      </c>
      <c r="J52" s="235">
        <f t="shared" si="1"/>
        <v>0</v>
      </c>
      <c r="K52" s="236">
        <f t="shared" si="2"/>
        <v>0</v>
      </c>
      <c r="L52" s="153"/>
    </row>
    <row r="53" spans="2:12">
      <c r="B53" s="195"/>
      <c r="C53" s="181" t="s">
        <v>64</v>
      </c>
      <c r="D53" s="232" t="s">
        <v>172</v>
      </c>
      <c r="E53" s="237">
        <v>12</v>
      </c>
      <c r="F53" s="238" t="s">
        <v>1</v>
      </c>
      <c r="G53" s="211"/>
      <c r="H53" s="212"/>
      <c r="I53" s="234">
        <f t="shared" si="0"/>
        <v>0</v>
      </c>
      <c r="J53" s="235">
        <f t="shared" si="1"/>
        <v>0</v>
      </c>
      <c r="K53" s="236">
        <f t="shared" si="2"/>
        <v>0</v>
      </c>
      <c r="L53" s="153"/>
    </row>
    <row r="54" spans="2:12">
      <c r="B54" s="195"/>
      <c r="C54" s="181" t="s">
        <v>65</v>
      </c>
      <c r="D54" s="232" t="s">
        <v>173</v>
      </c>
      <c r="E54" s="237">
        <v>3</v>
      </c>
      <c r="F54" s="238" t="s">
        <v>1</v>
      </c>
      <c r="G54" s="211"/>
      <c r="H54" s="212"/>
      <c r="I54" s="234">
        <f t="shared" si="0"/>
        <v>0</v>
      </c>
      <c r="J54" s="235">
        <f t="shared" si="1"/>
        <v>0</v>
      </c>
      <c r="K54" s="236">
        <f t="shared" si="2"/>
        <v>0</v>
      </c>
      <c r="L54" s="153"/>
    </row>
    <row r="55" spans="2:12">
      <c r="B55" s="195"/>
      <c r="C55" s="181" t="s">
        <v>66</v>
      </c>
      <c r="D55" s="232" t="s">
        <v>174</v>
      </c>
      <c r="E55" s="237">
        <v>9</v>
      </c>
      <c r="F55" s="238" t="s">
        <v>1</v>
      </c>
      <c r="G55" s="211"/>
      <c r="H55" s="212"/>
      <c r="I55" s="234">
        <f t="shared" si="0"/>
        <v>0</v>
      </c>
      <c r="J55" s="235">
        <f t="shared" si="1"/>
        <v>0</v>
      </c>
      <c r="K55" s="236">
        <f t="shared" si="2"/>
        <v>0</v>
      </c>
      <c r="L55" s="153"/>
    </row>
    <row r="56" spans="2:12">
      <c r="B56" s="195"/>
      <c r="C56" s="181" t="s">
        <v>67</v>
      </c>
      <c r="D56" s="243" t="s">
        <v>175</v>
      </c>
      <c r="E56" s="237">
        <v>3</v>
      </c>
      <c r="F56" s="238" t="s">
        <v>1</v>
      </c>
      <c r="G56" s="211"/>
      <c r="H56" s="212"/>
      <c r="I56" s="234">
        <f t="shared" si="0"/>
        <v>0</v>
      </c>
      <c r="J56" s="235">
        <f t="shared" si="1"/>
        <v>0</v>
      </c>
      <c r="K56" s="236">
        <f t="shared" si="2"/>
        <v>0</v>
      </c>
      <c r="L56" s="153"/>
    </row>
    <row r="57" spans="2:12" ht="54" customHeight="1">
      <c r="B57" s="195"/>
      <c r="C57" s="181" t="s">
        <v>68</v>
      </c>
      <c r="D57" s="262" t="s">
        <v>176</v>
      </c>
      <c r="E57" s="237">
        <v>3</v>
      </c>
      <c r="F57" s="238" t="s">
        <v>1</v>
      </c>
      <c r="G57" s="211"/>
      <c r="H57" s="212"/>
      <c r="I57" s="234">
        <f t="shared" si="0"/>
        <v>0</v>
      </c>
      <c r="J57" s="235">
        <f t="shared" si="1"/>
        <v>0</v>
      </c>
      <c r="K57" s="236">
        <f t="shared" si="2"/>
        <v>0</v>
      </c>
      <c r="L57" s="153"/>
    </row>
    <row r="58" spans="2:12" ht="28.8">
      <c r="B58" s="195"/>
      <c r="C58" s="181" t="s">
        <v>69</v>
      </c>
      <c r="D58" s="262" t="s">
        <v>263</v>
      </c>
      <c r="E58" s="237">
        <v>2</v>
      </c>
      <c r="F58" s="238" t="s">
        <v>1</v>
      </c>
      <c r="G58" s="211"/>
      <c r="H58" s="212"/>
      <c r="I58" s="234">
        <f t="shared" si="0"/>
        <v>0</v>
      </c>
      <c r="J58" s="235">
        <f t="shared" si="1"/>
        <v>0</v>
      </c>
      <c r="K58" s="236">
        <f t="shared" si="2"/>
        <v>0</v>
      </c>
      <c r="L58" s="153"/>
    </row>
    <row r="59" spans="2:12">
      <c r="B59" s="195"/>
      <c r="C59" s="181" t="s">
        <v>70</v>
      </c>
      <c r="D59" s="243" t="s">
        <v>177</v>
      </c>
      <c r="E59" s="237">
        <v>3</v>
      </c>
      <c r="F59" s="238" t="s">
        <v>1</v>
      </c>
      <c r="G59" s="211"/>
      <c r="H59" s="212"/>
      <c r="I59" s="234">
        <f t="shared" si="0"/>
        <v>0</v>
      </c>
      <c r="J59" s="235">
        <f t="shared" si="1"/>
        <v>0</v>
      </c>
      <c r="K59" s="236">
        <f t="shared" si="2"/>
        <v>0</v>
      </c>
      <c r="L59" s="153"/>
    </row>
    <row r="60" spans="2:12">
      <c r="B60" s="195"/>
      <c r="C60" s="181" t="s">
        <v>71</v>
      </c>
      <c r="D60" s="232" t="s">
        <v>178</v>
      </c>
      <c r="E60" s="244">
        <v>3</v>
      </c>
      <c r="F60" s="245" t="s">
        <v>0</v>
      </c>
      <c r="G60" s="211"/>
      <c r="H60" s="212"/>
      <c r="I60" s="234">
        <f t="shared" si="0"/>
        <v>0</v>
      </c>
      <c r="J60" s="235">
        <f t="shared" si="1"/>
        <v>0</v>
      </c>
      <c r="K60" s="236">
        <f t="shared" si="2"/>
        <v>0</v>
      </c>
      <c r="L60" s="153"/>
    </row>
    <row r="61" spans="2:12">
      <c r="B61" s="195"/>
      <c r="C61" s="181" t="s">
        <v>72</v>
      </c>
      <c r="D61" s="231" t="s">
        <v>179</v>
      </c>
      <c r="E61" s="244">
        <v>24</v>
      </c>
      <c r="F61" s="245" t="s">
        <v>1</v>
      </c>
      <c r="G61" s="211"/>
      <c r="H61" s="212"/>
      <c r="I61" s="234">
        <f t="shared" si="0"/>
        <v>0</v>
      </c>
      <c r="J61" s="235">
        <f t="shared" si="1"/>
        <v>0</v>
      </c>
      <c r="K61" s="236">
        <f t="shared" si="2"/>
        <v>0</v>
      </c>
      <c r="L61" s="153"/>
    </row>
    <row r="62" spans="2:12">
      <c r="B62" s="195"/>
      <c r="C62" s="181" t="s">
        <v>73</v>
      </c>
      <c r="D62" s="231" t="s">
        <v>180</v>
      </c>
      <c r="E62" s="244">
        <v>6</v>
      </c>
      <c r="F62" s="245" t="s">
        <v>1</v>
      </c>
      <c r="G62" s="211"/>
      <c r="H62" s="212"/>
      <c r="I62" s="234">
        <f t="shared" si="0"/>
        <v>0</v>
      </c>
      <c r="J62" s="235">
        <f t="shared" si="1"/>
        <v>0</v>
      </c>
      <c r="K62" s="236">
        <f t="shared" si="2"/>
        <v>0</v>
      </c>
      <c r="L62" s="153"/>
    </row>
    <row r="63" spans="2:12">
      <c r="B63" s="195"/>
      <c r="C63" s="181" t="s">
        <v>134</v>
      </c>
      <c r="D63" s="231" t="s">
        <v>181</v>
      </c>
      <c r="E63" s="244">
        <v>6</v>
      </c>
      <c r="F63" s="245" t="s">
        <v>1</v>
      </c>
      <c r="G63" s="211"/>
      <c r="H63" s="212"/>
      <c r="I63" s="234">
        <f t="shared" si="0"/>
        <v>0</v>
      </c>
      <c r="J63" s="235">
        <f t="shared" si="1"/>
        <v>0</v>
      </c>
      <c r="K63" s="236">
        <f t="shared" si="2"/>
        <v>0</v>
      </c>
      <c r="L63" s="153"/>
    </row>
    <row r="64" spans="2:12">
      <c r="B64" s="195"/>
      <c r="C64" s="181" t="s">
        <v>135</v>
      </c>
      <c r="D64" s="231" t="s">
        <v>182</v>
      </c>
      <c r="E64" s="232">
        <v>9</v>
      </c>
      <c r="F64" s="233" t="s">
        <v>1</v>
      </c>
      <c r="G64" s="211"/>
      <c r="H64" s="212"/>
      <c r="I64" s="234">
        <f t="shared" si="0"/>
        <v>0</v>
      </c>
      <c r="J64" s="235">
        <f t="shared" si="1"/>
        <v>0</v>
      </c>
      <c r="K64" s="236">
        <f t="shared" si="2"/>
        <v>0</v>
      </c>
      <c r="L64" s="153"/>
    </row>
    <row r="65" spans="1:12">
      <c r="B65" s="195"/>
      <c r="C65" s="181" t="s">
        <v>136</v>
      </c>
      <c r="D65" s="231" t="s">
        <v>213</v>
      </c>
      <c r="E65" s="232">
        <v>7</v>
      </c>
      <c r="F65" s="233" t="s">
        <v>1</v>
      </c>
      <c r="G65" s="211"/>
      <c r="H65" s="212"/>
      <c r="I65" s="234">
        <f t="shared" si="0"/>
        <v>0</v>
      </c>
      <c r="J65" s="235">
        <f t="shared" si="1"/>
        <v>0</v>
      </c>
      <c r="K65" s="236">
        <f t="shared" si="2"/>
        <v>0</v>
      </c>
      <c r="L65" s="153"/>
    </row>
    <row r="66" spans="1:12">
      <c r="B66" s="195"/>
      <c r="C66" s="181" t="s">
        <v>137</v>
      </c>
      <c r="D66" s="231" t="s">
        <v>214</v>
      </c>
      <c r="E66" s="232">
        <v>432</v>
      </c>
      <c r="F66" s="233" t="s">
        <v>1</v>
      </c>
      <c r="G66" s="211"/>
      <c r="H66" s="212"/>
      <c r="I66" s="234">
        <f t="shared" si="0"/>
        <v>0</v>
      </c>
      <c r="J66" s="235">
        <f t="shared" si="1"/>
        <v>0</v>
      </c>
      <c r="K66" s="236">
        <f t="shared" si="2"/>
        <v>0</v>
      </c>
      <c r="L66" s="153"/>
    </row>
    <row r="67" spans="1:12">
      <c r="B67" s="195"/>
      <c r="C67" s="181" t="s">
        <v>138</v>
      </c>
      <c r="D67" s="231" t="s">
        <v>215</v>
      </c>
      <c r="E67" s="232">
        <v>432</v>
      </c>
      <c r="F67" s="233" t="s">
        <v>1</v>
      </c>
      <c r="G67" s="211"/>
      <c r="H67" s="212"/>
      <c r="I67" s="234">
        <f t="shared" si="0"/>
        <v>0</v>
      </c>
      <c r="J67" s="235">
        <f t="shared" si="1"/>
        <v>0</v>
      </c>
      <c r="K67" s="236">
        <f t="shared" si="2"/>
        <v>0</v>
      </c>
      <c r="L67" s="153"/>
    </row>
    <row r="68" spans="1:12">
      <c r="B68" s="195"/>
      <c r="C68" s="165"/>
      <c r="D68" s="126"/>
      <c r="E68" s="126"/>
      <c r="F68" s="127"/>
      <c r="G68" s="118"/>
      <c r="H68" s="152"/>
      <c r="I68" s="120"/>
      <c r="J68" s="121"/>
      <c r="K68" s="122"/>
      <c r="L68" s="153"/>
    </row>
    <row r="69" spans="1:12">
      <c r="B69" s="195"/>
      <c r="C69" s="128"/>
      <c r="D69" s="117" t="s">
        <v>183</v>
      </c>
      <c r="E69" s="126"/>
      <c r="F69" s="127"/>
      <c r="G69" s="118"/>
      <c r="H69" s="119"/>
      <c r="I69" s="120"/>
      <c r="J69" s="121"/>
      <c r="K69" s="122"/>
      <c r="L69" s="153"/>
    </row>
    <row r="70" spans="1:12">
      <c r="A70" s="105"/>
      <c r="B70" s="195"/>
      <c r="C70" s="205" t="s">
        <v>139</v>
      </c>
      <c r="D70" s="263" t="s">
        <v>216</v>
      </c>
      <c r="E70" s="126">
        <v>5</v>
      </c>
      <c r="F70" s="127" t="s">
        <v>1</v>
      </c>
      <c r="G70" s="194"/>
      <c r="H70" s="190"/>
      <c r="I70" s="120">
        <f t="shared" ref="I70:I96" si="3">E70*G70</f>
        <v>0</v>
      </c>
      <c r="J70" s="121">
        <f t="shared" ref="J70:J96" si="4">E70*H70</f>
        <v>0</v>
      </c>
      <c r="K70" s="122">
        <f t="shared" ref="K70:K96" si="5">I70+J70</f>
        <v>0</v>
      </c>
      <c r="L70" s="153"/>
    </row>
    <row r="71" spans="1:12">
      <c r="A71" s="105"/>
      <c r="B71" s="195"/>
      <c r="C71" s="205" t="s">
        <v>140</v>
      </c>
      <c r="D71" s="263" t="s">
        <v>217</v>
      </c>
      <c r="E71" s="126">
        <v>5</v>
      </c>
      <c r="F71" s="127" t="s">
        <v>1</v>
      </c>
      <c r="G71" s="194"/>
      <c r="H71" s="190"/>
      <c r="I71" s="120">
        <f t="shared" si="3"/>
        <v>0</v>
      </c>
      <c r="J71" s="121">
        <f t="shared" si="4"/>
        <v>0</v>
      </c>
      <c r="K71" s="122">
        <f t="shared" si="5"/>
        <v>0</v>
      </c>
      <c r="L71" s="153"/>
    </row>
    <row r="72" spans="1:12">
      <c r="A72" s="105"/>
      <c r="B72" s="195"/>
      <c r="C72" s="205" t="s">
        <v>141</v>
      </c>
      <c r="D72" s="149" t="s">
        <v>218</v>
      </c>
      <c r="E72" s="126">
        <v>75</v>
      </c>
      <c r="F72" s="127" t="s">
        <v>1</v>
      </c>
      <c r="G72" s="194"/>
      <c r="H72" s="190"/>
      <c r="I72" s="120">
        <f t="shared" si="3"/>
        <v>0</v>
      </c>
      <c r="J72" s="121">
        <f t="shared" si="4"/>
        <v>0</v>
      </c>
      <c r="K72" s="122">
        <f t="shared" si="5"/>
        <v>0</v>
      </c>
      <c r="L72" s="153"/>
    </row>
    <row r="73" spans="1:12">
      <c r="A73" s="105"/>
      <c r="B73" s="195"/>
      <c r="C73" s="205" t="s">
        <v>142</v>
      </c>
      <c r="D73" s="149" t="s">
        <v>219</v>
      </c>
      <c r="E73" s="126">
        <v>75</v>
      </c>
      <c r="F73" s="127" t="s">
        <v>1</v>
      </c>
      <c r="G73" s="194"/>
      <c r="H73" s="190"/>
      <c r="I73" s="120">
        <f t="shared" si="3"/>
        <v>0</v>
      </c>
      <c r="J73" s="121">
        <f t="shared" si="4"/>
        <v>0</v>
      </c>
      <c r="K73" s="122">
        <f t="shared" si="5"/>
        <v>0</v>
      </c>
      <c r="L73" s="153"/>
    </row>
    <row r="74" spans="1:12">
      <c r="A74" s="105"/>
      <c r="B74" s="195"/>
      <c r="C74" s="205" t="s">
        <v>143</v>
      </c>
      <c r="D74" s="149" t="s">
        <v>220</v>
      </c>
      <c r="E74" s="126">
        <v>75</v>
      </c>
      <c r="F74" s="127" t="s">
        <v>1</v>
      </c>
      <c r="G74" s="194"/>
      <c r="H74" s="190"/>
      <c r="I74" s="120">
        <f t="shared" si="3"/>
        <v>0</v>
      </c>
      <c r="J74" s="121">
        <f t="shared" si="4"/>
        <v>0</v>
      </c>
      <c r="K74" s="122">
        <f t="shared" si="5"/>
        <v>0</v>
      </c>
      <c r="L74" s="153"/>
    </row>
    <row r="75" spans="1:12">
      <c r="A75" s="105"/>
      <c r="B75" s="195"/>
      <c r="C75" s="205" t="s">
        <v>144</v>
      </c>
      <c r="D75" s="263" t="s">
        <v>221</v>
      </c>
      <c r="E75" s="126">
        <v>26</v>
      </c>
      <c r="F75" s="127" t="s">
        <v>1</v>
      </c>
      <c r="G75" s="194"/>
      <c r="H75" s="190"/>
      <c r="I75" s="120">
        <f t="shared" si="3"/>
        <v>0</v>
      </c>
      <c r="J75" s="121">
        <f t="shared" si="4"/>
        <v>0</v>
      </c>
      <c r="K75" s="122">
        <f t="shared" si="5"/>
        <v>0</v>
      </c>
      <c r="L75" s="153"/>
    </row>
    <row r="76" spans="1:12">
      <c r="A76" s="105"/>
      <c r="B76" s="195"/>
      <c r="C76" s="205" t="s">
        <v>145</v>
      </c>
      <c r="D76" s="149" t="s">
        <v>222</v>
      </c>
      <c r="E76" s="126">
        <v>32</v>
      </c>
      <c r="F76" s="127" t="s">
        <v>1</v>
      </c>
      <c r="G76" s="194"/>
      <c r="H76" s="190"/>
      <c r="I76" s="120">
        <f t="shared" si="3"/>
        <v>0</v>
      </c>
      <c r="J76" s="121">
        <f t="shared" si="4"/>
        <v>0</v>
      </c>
      <c r="K76" s="122">
        <f t="shared" si="5"/>
        <v>0</v>
      </c>
      <c r="L76" s="153"/>
    </row>
    <row r="77" spans="1:12">
      <c r="A77" s="105"/>
      <c r="B77" s="195"/>
      <c r="C77" s="205" t="s">
        <v>146</v>
      </c>
      <c r="D77" s="149" t="s">
        <v>223</v>
      </c>
      <c r="E77" s="126">
        <v>14</v>
      </c>
      <c r="F77" s="127" t="s">
        <v>1</v>
      </c>
      <c r="G77" s="194"/>
      <c r="H77" s="190"/>
      <c r="I77" s="120">
        <f t="shared" si="3"/>
        <v>0</v>
      </c>
      <c r="J77" s="121">
        <f t="shared" si="4"/>
        <v>0</v>
      </c>
      <c r="K77" s="122">
        <f t="shared" si="5"/>
        <v>0</v>
      </c>
      <c r="L77" s="153"/>
    </row>
    <row r="78" spans="1:12">
      <c r="A78" s="105"/>
      <c r="B78" s="195"/>
      <c r="C78" s="205" t="s">
        <v>147</v>
      </c>
      <c r="D78" s="126" t="s">
        <v>224</v>
      </c>
      <c r="E78" s="126">
        <v>46</v>
      </c>
      <c r="F78" s="127" t="s">
        <v>1</v>
      </c>
      <c r="G78" s="194"/>
      <c r="H78" s="190"/>
      <c r="I78" s="120">
        <f t="shared" si="3"/>
        <v>0</v>
      </c>
      <c r="J78" s="121">
        <f t="shared" si="4"/>
        <v>0</v>
      </c>
      <c r="K78" s="122">
        <f t="shared" si="5"/>
        <v>0</v>
      </c>
      <c r="L78" s="153"/>
    </row>
    <row r="79" spans="1:12">
      <c r="A79" s="105"/>
      <c r="B79" s="195"/>
      <c r="C79" s="205" t="s">
        <v>151</v>
      </c>
      <c r="D79" s="126" t="s">
        <v>260</v>
      </c>
      <c r="E79" s="126">
        <v>16</v>
      </c>
      <c r="F79" s="127" t="s">
        <v>1</v>
      </c>
      <c r="G79" s="194"/>
      <c r="H79" s="190"/>
      <c r="I79" s="120">
        <f t="shared" ref="I79" si="6">E79*G79</f>
        <v>0</v>
      </c>
      <c r="J79" s="121">
        <f t="shared" ref="J79" si="7">E79*H79</f>
        <v>0</v>
      </c>
      <c r="K79" s="122">
        <f t="shared" ref="K79" si="8">I79+J79</f>
        <v>0</v>
      </c>
      <c r="L79" s="153"/>
    </row>
    <row r="80" spans="1:12">
      <c r="A80" s="105"/>
      <c r="B80" s="195"/>
      <c r="C80" s="205" t="s">
        <v>241</v>
      </c>
      <c r="D80" s="126" t="s">
        <v>225</v>
      </c>
      <c r="E80" s="126">
        <v>11</v>
      </c>
      <c r="F80" s="127" t="s">
        <v>1</v>
      </c>
      <c r="G80" s="194"/>
      <c r="H80" s="190"/>
      <c r="I80" s="120">
        <f t="shared" si="3"/>
        <v>0</v>
      </c>
      <c r="J80" s="121">
        <f t="shared" si="4"/>
        <v>0</v>
      </c>
      <c r="K80" s="122">
        <f t="shared" si="5"/>
        <v>0</v>
      </c>
      <c r="L80" s="153"/>
    </row>
    <row r="81" spans="1:12">
      <c r="A81" s="105"/>
      <c r="B81" s="195"/>
      <c r="C81" s="205" t="s">
        <v>242</v>
      </c>
      <c r="D81" s="126" t="s">
        <v>226</v>
      </c>
      <c r="E81" s="126">
        <v>1</v>
      </c>
      <c r="F81" s="127" t="s">
        <v>1</v>
      </c>
      <c r="G81" s="194"/>
      <c r="H81" s="190"/>
      <c r="I81" s="120">
        <f t="shared" si="3"/>
        <v>0</v>
      </c>
      <c r="J81" s="121">
        <f t="shared" si="4"/>
        <v>0</v>
      </c>
      <c r="K81" s="122">
        <f t="shared" si="5"/>
        <v>0</v>
      </c>
      <c r="L81" s="153"/>
    </row>
    <row r="82" spans="1:12">
      <c r="A82" s="105"/>
      <c r="B82" s="195"/>
      <c r="C82" s="205" t="s">
        <v>243</v>
      </c>
      <c r="D82" s="126" t="s">
        <v>258</v>
      </c>
      <c r="E82" s="126">
        <v>40</v>
      </c>
      <c r="F82" s="127" t="s">
        <v>1</v>
      </c>
      <c r="G82" s="194"/>
      <c r="H82" s="190"/>
      <c r="I82" s="120">
        <f t="shared" si="3"/>
        <v>0</v>
      </c>
      <c r="J82" s="121">
        <f t="shared" si="4"/>
        <v>0</v>
      </c>
      <c r="K82" s="122">
        <f t="shared" si="5"/>
        <v>0</v>
      </c>
      <c r="L82" s="153"/>
    </row>
    <row r="83" spans="1:12">
      <c r="A83" s="105"/>
      <c r="B83" s="195"/>
      <c r="C83" s="205" t="s">
        <v>244</v>
      </c>
      <c r="D83" s="126" t="s">
        <v>227</v>
      </c>
      <c r="E83" s="126">
        <v>43</v>
      </c>
      <c r="F83" s="127" t="s">
        <v>1</v>
      </c>
      <c r="G83" s="194"/>
      <c r="H83" s="190"/>
      <c r="I83" s="120">
        <f t="shared" si="3"/>
        <v>0</v>
      </c>
      <c r="J83" s="121">
        <f t="shared" si="4"/>
        <v>0</v>
      </c>
      <c r="K83" s="122">
        <f t="shared" si="5"/>
        <v>0</v>
      </c>
      <c r="L83" s="153"/>
    </row>
    <row r="84" spans="1:12">
      <c r="A84" s="105"/>
      <c r="B84" s="195"/>
      <c r="C84" s="205" t="s">
        <v>245</v>
      </c>
      <c r="D84" s="126" t="s">
        <v>228</v>
      </c>
      <c r="E84" s="264">
        <v>145</v>
      </c>
      <c r="F84" s="127" t="s">
        <v>1</v>
      </c>
      <c r="G84" s="194"/>
      <c r="H84" s="190"/>
      <c r="I84" s="120">
        <f t="shared" si="3"/>
        <v>0</v>
      </c>
      <c r="J84" s="121">
        <f t="shared" si="4"/>
        <v>0</v>
      </c>
      <c r="K84" s="122">
        <f t="shared" si="5"/>
        <v>0</v>
      </c>
      <c r="L84" s="207"/>
    </row>
    <row r="85" spans="1:12">
      <c r="A85" s="105"/>
      <c r="B85" s="195"/>
      <c r="C85" s="205" t="s">
        <v>246</v>
      </c>
      <c r="D85" s="149" t="s">
        <v>229</v>
      </c>
      <c r="E85" s="126">
        <v>14</v>
      </c>
      <c r="F85" s="127" t="s">
        <v>1</v>
      </c>
      <c r="G85" s="194"/>
      <c r="H85" s="190"/>
      <c r="I85" s="120">
        <f t="shared" si="3"/>
        <v>0</v>
      </c>
      <c r="J85" s="121">
        <f t="shared" si="4"/>
        <v>0</v>
      </c>
      <c r="K85" s="122">
        <f t="shared" si="5"/>
        <v>0</v>
      </c>
      <c r="L85" s="153"/>
    </row>
    <row r="86" spans="1:12">
      <c r="A86" s="105"/>
      <c r="B86" s="195"/>
      <c r="C86" s="205" t="s">
        <v>247</v>
      </c>
      <c r="D86" s="126" t="s">
        <v>230</v>
      </c>
      <c r="E86" s="126">
        <v>11</v>
      </c>
      <c r="F86" s="127" t="s">
        <v>1</v>
      </c>
      <c r="G86" s="194"/>
      <c r="H86" s="190"/>
      <c r="I86" s="120">
        <f t="shared" si="3"/>
        <v>0</v>
      </c>
      <c r="J86" s="121">
        <f t="shared" si="4"/>
        <v>0</v>
      </c>
      <c r="K86" s="122">
        <f t="shared" si="5"/>
        <v>0</v>
      </c>
      <c r="L86" s="153"/>
    </row>
    <row r="87" spans="1:12">
      <c r="A87" s="105"/>
      <c r="B87" s="195"/>
      <c r="C87" s="205" t="s">
        <v>248</v>
      </c>
      <c r="D87" s="126" t="s">
        <v>231</v>
      </c>
      <c r="E87" s="126">
        <v>75</v>
      </c>
      <c r="F87" s="127" t="s">
        <v>1</v>
      </c>
      <c r="G87" s="194"/>
      <c r="H87" s="190"/>
      <c r="I87" s="120">
        <f t="shared" si="3"/>
        <v>0</v>
      </c>
      <c r="J87" s="121">
        <f t="shared" si="4"/>
        <v>0</v>
      </c>
      <c r="K87" s="122">
        <f t="shared" si="5"/>
        <v>0</v>
      </c>
      <c r="L87" s="153"/>
    </row>
    <row r="88" spans="1:12">
      <c r="A88" s="105"/>
      <c r="B88" s="195"/>
      <c r="C88" s="205" t="s">
        <v>249</v>
      </c>
      <c r="D88" s="126" t="s">
        <v>232</v>
      </c>
      <c r="E88" s="126">
        <v>75</v>
      </c>
      <c r="F88" s="127" t="s">
        <v>1</v>
      </c>
      <c r="G88" s="194"/>
      <c r="H88" s="190"/>
      <c r="I88" s="120">
        <f t="shared" si="3"/>
        <v>0</v>
      </c>
      <c r="J88" s="121">
        <f t="shared" si="4"/>
        <v>0</v>
      </c>
      <c r="K88" s="122">
        <f t="shared" si="5"/>
        <v>0</v>
      </c>
      <c r="L88" s="153"/>
    </row>
    <row r="89" spans="1:12">
      <c r="A89" s="105"/>
      <c r="B89" s="195"/>
      <c r="C89" s="205" t="s">
        <v>250</v>
      </c>
      <c r="D89" s="126" t="s">
        <v>233</v>
      </c>
      <c r="E89" s="126">
        <v>32</v>
      </c>
      <c r="F89" s="127" t="s">
        <v>1</v>
      </c>
      <c r="G89" s="194"/>
      <c r="H89" s="190"/>
      <c r="I89" s="120">
        <f t="shared" si="3"/>
        <v>0</v>
      </c>
      <c r="J89" s="121">
        <f t="shared" si="4"/>
        <v>0</v>
      </c>
      <c r="K89" s="122">
        <f t="shared" si="5"/>
        <v>0</v>
      </c>
      <c r="L89" s="153"/>
    </row>
    <row r="90" spans="1:12">
      <c r="A90" s="105"/>
      <c r="B90" s="195"/>
      <c r="C90" s="205" t="s">
        <v>251</v>
      </c>
      <c r="D90" s="126" t="s">
        <v>240</v>
      </c>
      <c r="E90" s="126">
        <v>26</v>
      </c>
      <c r="F90" s="127" t="s">
        <v>1</v>
      </c>
      <c r="G90" s="194"/>
      <c r="H90" s="190"/>
      <c r="I90" s="120">
        <f t="shared" si="3"/>
        <v>0</v>
      </c>
      <c r="J90" s="121">
        <f t="shared" si="4"/>
        <v>0</v>
      </c>
      <c r="K90" s="122">
        <f t="shared" si="5"/>
        <v>0</v>
      </c>
      <c r="L90" s="153"/>
    </row>
    <row r="91" spans="1:12">
      <c r="A91" s="105"/>
      <c r="B91" s="195"/>
      <c r="C91" s="205" t="s">
        <v>252</v>
      </c>
      <c r="D91" s="126" t="s">
        <v>239</v>
      </c>
      <c r="E91" s="126">
        <v>1</v>
      </c>
      <c r="F91" s="127" t="s">
        <v>1</v>
      </c>
      <c r="G91" s="194"/>
      <c r="H91" s="190"/>
      <c r="I91" s="120">
        <f t="shared" si="3"/>
        <v>0</v>
      </c>
      <c r="J91" s="121">
        <f t="shared" si="4"/>
        <v>0</v>
      </c>
      <c r="K91" s="122">
        <f t="shared" si="5"/>
        <v>0</v>
      </c>
      <c r="L91" s="153"/>
    </row>
    <row r="92" spans="1:12">
      <c r="A92" s="105"/>
      <c r="B92" s="195"/>
      <c r="C92" s="205" t="s">
        <v>253</v>
      </c>
      <c r="D92" s="126" t="s">
        <v>234</v>
      </c>
      <c r="E92" s="126">
        <v>11</v>
      </c>
      <c r="F92" s="127" t="s">
        <v>1</v>
      </c>
      <c r="G92" s="194"/>
      <c r="H92" s="190"/>
      <c r="I92" s="120">
        <f t="shared" si="3"/>
        <v>0</v>
      </c>
      <c r="J92" s="121">
        <f t="shared" si="4"/>
        <v>0</v>
      </c>
      <c r="K92" s="122">
        <f t="shared" si="5"/>
        <v>0</v>
      </c>
      <c r="L92" s="153"/>
    </row>
    <row r="93" spans="1:12">
      <c r="A93" s="105"/>
      <c r="B93" s="195"/>
      <c r="C93" s="205" t="s">
        <v>254</v>
      </c>
      <c r="D93" s="126" t="s">
        <v>235</v>
      </c>
      <c r="E93" s="126">
        <v>11</v>
      </c>
      <c r="F93" s="127" t="s">
        <v>1</v>
      </c>
      <c r="G93" s="194"/>
      <c r="H93" s="190"/>
      <c r="I93" s="120">
        <f t="shared" si="3"/>
        <v>0</v>
      </c>
      <c r="J93" s="121">
        <f t="shared" si="4"/>
        <v>0</v>
      </c>
      <c r="K93" s="122">
        <f t="shared" si="5"/>
        <v>0</v>
      </c>
      <c r="L93" s="153"/>
    </row>
    <row r="94" spans="1:12">
      <c r="B94" s="195"/>
      <c r="C94" s="205" t="s">
        <v>255</v>
      </c>
      <c r="D94" s="149" t="s">
        <v>236</v>
      </c>
      <c r="E94" s="126">
        <v>132</v>
      </c>
      <c r="F94" s="127" t="s">
        <v>1</v>
      </c>
      <c r="G94" s="194"/>
      <c r="H94" s="190"/>
      <c r="I94" s="120">
        <f t="shared" si="3"/>
        <v>0</v>
      </c>
      <c r="J94" s="121">
        <f t="shared" si="4"/>
        <v>0</v>
      </c>
      <c r="K94" s="122">
        <f t="shared" si="5"/>
        <v>0</v>
      </c>
      <c r="L94" s="153"/>
    </row>
    <row r="95" spans="1:12">
      <c r="B95" s="195"/>
      <c r="C95" s="205" t="s">
        <v>256</v>
      </c>
      <c r="D95" s="149" t="s">
        <v>238</v>
      </c>
      <c r="E95" s="126">
        <v>1</v>
      </c>
      <c r="F95" s="127" t="s">
        <v>1</v>
      </c>
      <c r="G95" s="194"/>
      <c r="H95" s="190"/>
      <c r="I95" s="120">
        <f t="shared" si="3"/>
        <v>0</v>
      </c>
      <c r="J95" s="121">
        <f t="shared" si="4"/>
        <v>0</v>
      </c>
      <c r="K95" s="122">
        <f t="shared" si="5"/>
        <v>0</v>
      </c>
      <c r="L95" s="153"/>
    </row>
    <row r="96" spans="1:12">
      <c r="B96" s="195"/>
      <c r="C96" s="205" t="s">
        <v>257</v>
      </c>
      <c r="D96" s="126" t="s">
        <v>237</v>
      </c>
      <c r="E96" s="126">
        <v>129</v>
      </c>
      <c r="F96" s="127" t="s">
        <v>1</v>
      </c>
      <c r="G96" s="194"/>
      <c r="H96" s="190"/>
      <c r="I96" s="120">
        <f t="shared" si="3"/>
        <v>0</v>
      </c>
      <c r="J96" s="121">
        <f t="shared" si="4"/>
        <v>0</v>
      </c>
      <c r="K96" s="122">
        <f t="shared" si="5"/>
        <v>0</v>
      </c>
      <c r="L96" s="153"/>
    </row>
    <row r="97" spans="2:12">
      <c r="B97" s="195"/>
      <c r="C97" s="123"/>
      <c r="D97" s="126"/>
      <c r="E97" s="124"/>
      <c r="F97" s="125"/>
      <c r="G97" s="118"/>
      <c r="H97" s="119"/>
      <c r="I97" s="120"/>
      <c r="J97" s="121"/>
      <c r="K97" s="122"/>
      <c r="L97" s="153"/>
    </row>
    <row r="98" spans="2:12">
      <c r="B98" s="195"/>
      <c r="C98" s="206" t="s">
        <v>259</v>
      </c>
      <c r="D98" s="126" t="s">
        <v>41</v>
      </c>
      <c r="E98" s="126">
        <v>1</v>
      </c>
      <c r="F98" s="127" t="s">
        <v>2</v>
      </c>
      <c r="G98" s="118"/>
      <c r="H98" s="119"/>
      <c r="I98" s="120">
        <f>SUM(I43:I97)*0.01</f>
        <v>0</v>
      </c>
      <c r="J98" s="121">
        <f>SUM(J43:J97)*0.01</f>
        <v>0</v>
      </c>
      <c r="K98" s="122">
        <f>I98+J98</f>
        <v>0</v>
      </c>
      <c r="L98" s="153"/>
    </row>
    <row r="99" spans="2:12">
      <c r="C99" s="44"/>
      <c r="D99" s="17"/>
      <c r="E99" s="17"/>
      <c r="F99" s="20"/>
      <c r="G99" s="115"/>
      <c r="H99" s="19"/>
      <c r="I99" s="191">
        <f>SUM(I43:I98)</f>
        <v>0</v>
      </c>
      <c r="J99" s="46">
        <f>SUM(J43:J98)</f>
        <v>0</v>
      </c>
      <c r="K99" s="193">
        <f>J99+I99</f>
        <v>0</v>
      </c>
      <c r="L99" s="153"/>
    </row>
    <row r="100" spans="2:12">
      <c r="C100" s="44"/>
      <c r="D100" s="17"/>
      <c r="E100" s="17"/>
      <c r="F100" s="20"/>
      <c r="G100" s="114"/>
      <c r="H100" s="18"/>
      <c r="I100" s="21"/>
      <c r="J100" s="22"/>
      <c r="K100" s="23"/>
      <c r="L100" s="153"/>
    </row>
    <row r="101" spans="2:12">
      <c r="C101" s="147" t="s">
        <v>74</v>
      </c>
      <c r="D101" s="48" t="s">
        <v>188</v>
      </c>
      <c r="E101" s="49"/>
      <c r="F101" s="50"/>
      <c r="G101" s="51"/>
      <c r="H101" s="52"/>
      <c r="I101" s="53"/>
      <c r="J101" s="54"/>
      <c r="K101" s="55"/>
      <c r="L101" s="153"/>
    </row>
    <row r="102" spans="2:12">
      <c r="B102" s="1"/>
      <c r="C102" s="181" t="s">
        <v>75</v>
      </c>
      <c r="D102" s="202" t="s">
        <v>209</v>
      </c>
      <c r="E102" s="203">
        <v>200</v>
      </c>
      <c r="F102" s="204" t="s">
        <v>0</v>
      </c>
      <c r="G102" s="194"/>
      <c r="H102" s="190"/>
      <c r="I102" s="120">
        <f t="shared" ref="I102:I107" si="9">E102*G102</f>
        <v>0</v>
      </c>
      <c r="J102" s="121">
        <f t="shared" ref="J102:J107" si="10">E102*H102</f>
        <v>0</v>
      </c>
      <c r="K102" s="122">
        <f t="shared" ref="K102:K108" si="11">I102+J102</f>
        <v>0</v>
      </c>
      <c r="L102" s="153"/>
    </row>
    <row r="103" spans="2:12" ht="16.5" customHeight="1">
      <c r="B103" s="1"/>
      <c r="C103" s="181" t="s">
        <v>76</v>
      </c>
      <c r="D103" s="202" t="s">
        <v>210</v>
      </c>
      <c r="E103" s="203">
        <v>7850</v>
      </c>
      <c r="F103" s="204" t="s">
        <v>0</v>
      </c>
      <c r="G103" s="194"/>
      <c r="H103" s="190"/>
      <c r="I103" s="120">
        <f t="shared" si="9"/>
        <v>0</v>
      </c>
      <c r="J103" s="121">
        <f t="shared" si="10"/>
        <v>0</v>
      </c>
      <c r="K103" s="122">
        <f t="shared" si="11"/>
        <v>0</v>
      </c>
      <c r="L103" s="153"/>
    </row>
    <row r="104" spans="2:12">
      <c r="B104" s="1"/>
      <c r="C104" s="181" t="s">
        <v>77</v>
      </c>
      <c r="D104" s="202" t="s">
        <v>211</v>
      </c>
      <c r="E104" s="203">
        <v>140</v>
      </c>
      <c r="F104" s="204" t="s">
        <v>0</v>
      </c>
      <c r="G104" s="198"/>
      <c r="H104" s="190"/>
      <c r="I104" s="120">
        <f t="shared" si="9"/>
        <v>0</v>
      </c>
      <c r="J104" s="121">
        <f t="shared" si="10"/>
        <v>0</v>
      </c>
      <c r="K104" s="122">
        <f t="shared" si="11"/>
        <v>0</v>
      </c>
      <c r="L104" s="153"/>
    </row>
    <row r="105" spans="2:12">
      <c r="C105" s="181" t="s">
        <v>78</v>
      </c>
      <c r="D105" s="45" t="s">
        <v>40</v>
      </c>
      <c r="E105" s="17">
        <v>50</v>
      </c>
      <c r="F105" s="20" t="s">
        <v>0</v>
      </c>
      <c r="G105" s="194"/>
      <c r="H105" s="190"/>
      <c r="I105" s="120">
        <f t="shared" si="9"/>
        <v>0</v>
      </c>
      <c r="J105" s="121">
        <f t="shared" si="10"/>
        <v>0</v>
      </c>
      <c r="K105" s="122">
        <f t="shared" si="11"/>
        <v>0</v>
      </c>
      <c r="L105" s="153"/>
    </row>
    <row r="106" spans="2:12">
      <c r="C106" s="181" t="s">
        <v>79</v>
      </c>
      <c r="D106" s="45" t="s">
        <v>31</v>
      </c>
      <c r="E106" s="17">
        <v>150</v>
      </c>
      <c r="F106" s="20" t="s">
        <v>0</v>
      </c>
      <c r="G106" s="194"/>
      <c r="H106" s="190"/>
      <c r="I106" s="120">
        <f t="shared" si="9"/>
        <v>0</v>
      </c>
      <c r="J106" s="121">
        <f t="shared" si="10"/>
        <v>0</v>
      </c>
      <c r="K106" s="122">
        <f t="shared" si="11"/>
        <v>0</v>
      </c>
      <c r="L106" s="153"/>
    </row>
    <row r="107" spans="2:12">
      <c r="C107" s="181" t="s">
        <v>80</v>
      </c>
      <c r="D107" s="45" t="s">
        <v>18</v>
      </c>
      <c r="E107" s="17">
        <f>E102+E103+E104</f>
        <v>8190</v>
      </c>
      <c r="F107" s="20" t="s">
        <v>0</v>
      </c>
      <c r="G107" s="194"/>
      <c r="H107" s="190"/>
      <c r="I107" s="120">
        <f t="shared" si="9"/>
        <v>0</v>
      </c>
      <c r="J107" s="121">
        <f t="shared" si="10"/>
        <v>0</v>
      </c>
      <c r="K107" s="122">
        <f t="shared" si="11"/>
        <v>0</v>
      </c>
      <c r="L107" s="153"/>
    </row>
    <row r="108" spans="2:12">
      <c r="C108" s="181" t="s">
        <v>128</v>
      </c>
      <c r="D108" s="45" t="s">
        <v>32</v>
      </c>
      <c r="E108" s="17">
        <v>1</v>
      </c>
      <c r="F108" s="20" t="s">
        <v>2</v>
      </c>
      <c r="G108" s="116"/>
      <c r="H108" s="152"/>
      <c r="I108" s="120">
        <f>SUM(I102:I106)*0.05</f>
        <v>0</v>
      </c>
      <c r="J108" s="121"/>
      <c r="K108" s="122">
        <f t="shared" si="11"/>
        <v>0</v>
      </c>
      <c r="L108" s="153"/>
    </row>
    <row r="109" spans="2:12">
      <c r="C109" s="44"/>
      <c r="D109" s="17"/>
      <c r="E109" s="17"/>
      <c r="F109" s="20"/>
      <c r="G109" s="114"/>
      <c r="H109" s="18"/>
      <c r="I109" s="191">
        <f>SUM(I102:I108)</f>
        <v>0</v>
      </c>
      <c r="J109" s="46">
        <f>SUM(J102:J108)</f>
        <v>0</v>
      </c>
      <c r="K109" s="193">
        <f>I109+J109</f>
        <v>0</v>
      </c>
      <c r="L109" s="153"/>
    </row>
    <row r="110" spans="2:12">
      <c r="C110" s="44"/>
      <c r="D110" s="17"/>
      <c r="E110" s="17"/>
      <c r="F110" s="20"/>
      <c r="G110" s="114"/>
      <c r="H110" s="18"/>
      <c r="I110" s="21"/>
      <c r="J110" s="46"/>
      <c r="K110" s="47"/>
      <c r="L110" s="153"/>
    </row>
    <row r="111" spans="2:12">
      <c r="C111" s="146" t="s">
        <v>81</v>
      </c>
      <c r="D111" s="56" t="s">
        <v>187</v>
      </c>
      <c r="E111" s="57"/>
      <c r="F111" s="58"/>
      <c r="G111" s="59"/>
      <c r="H111" s="60"/>
      <c r="I111" s="61"/>
      <c r="J111" s="62"/>
      <c r="K111" s="63"/>
      <c r="L111" s="153"/>
    </row>
    <row r="112" spans="2:12" ht="43.2">
      <c r="B112" s="1"/>
      <c r="C112" s="181" t="s">
        <v>82</v>
      </c>
      <c r="D112" s="208" t="s">
        <v>261</v>
      </c>
      <c r="E112" s="209">
        <v>220</v>
      </c>
      <c r="F112" s="210" t="s">
        <v>0</v>
      </c>
      <c r="G112" s="211"/>
      <c r="H112" s="212"/>
      <c r="I112" s="213">
        <f t="shared" ref="I112:I122" si="12">E112*G112</f>
        <v>0</v>
      </c>
      <c r="J112" s="214">
        <f t="shared" ref="J112:J122" si="13">E112*H112</f>
        <v>0</v>
      </c>
      <c r="K112" s="215">
        <f t="shared" ref="K112:K123" si="14">I112+J112</f>
        <v>0</v>
      </c>
      <c r="L112" s="153"/>
    </row>
    <row r="113" spans="2:12" ht="28.8">
      <c r="B113" s="109"/>
      <c r="C113" s="181" t="s">
        <v>207</v>
      </c>
      <c r="D113" s="265" t="s">
        <v>201</v>
      </c>
      <c r="E113" s="209">
        <v>0</v>
      </c>
      <c r="F113" s="210" t="s">
        <v>0</v>
      </c>
      <c r="G113" s="211"/>
      <c r="H113" s="212"/>
      <c r="I113" s="213">
        <f t="shared" si="12"/>
        <v>0</v>
      </c>
      <c r="J113" s="214">
        <f t="shared" si="13"/>
        <v>0</v>
      </c>
      <c r="K113" s="215">
        <f t="shared" si="14"/>
        <v>0</v>
      </c>
      <c r="L113" s="153"/>
    </row>
    <row r="114" spans="2:12" ht="20.25" customHeight="1">
      <c r="B114" s="109"/>
      <c r="C114" s="181" t="s">
        <v>208</v>
      </c>
      <c r="D114" s="208" t="s">
        <v>202</v>
      </c>
      <c r="E114" s="209">
        <v>80</v>
      </c>
      <c r="F114" s="210" t="s">
        <v>0</v>
      </c>
      <c r="G114" s="211"/>
      <c r="H114" s="212"/>
      <c r="I114" s="213">
        <f t="shared" si="12"/>
        <v>0</v>
      </c>
      <c r="J114" s="214">
        <f t="shared" si="13"/>
        <v>0</v>
      </c>
      <c r="K114" s="215">
        <f t="shared" si="14"/>
        <v>0</v>
      </c>
      <c r="L114" s="153"/>
    </row>
    <row r="115" spans="2:12" ht="18.75" customHeight="1">
      <c r="B115" s="109"/>
      <c r="C115" s="181" t="s">
        <v>83</v>
      </c>
      <c r="D115" s="208" t="s">
        <v>203</v>
      </c>
      <c r="E115" s="209">
        <v>250</v>
      </c>
      <c r="F115" s="210" t="s">
        <v>0</v>
      </c>
      <c r="G115" s="211"/>
      <c r="H115" s="212"/>
      <c r="I115" s="213">
        <f t="shared" si="12"/>
        <v>0</v>
      </c>
      <c r="J115" s="214">
        <f t="shared" si="13"/>
        <v>0</v>
      </c>
      <c r="K115" s="215">
        <f t="shared" si="14"/>
        <v>0</v>
      </c>
      <c r="L115" s="153"/>
    </row>
    <row r="116" spans="2:12">
      <c r="B116" s="109"/>
      <c r="C116" s="181" t="s">
        <v>84</v>
      </c>
      <c r="D116" s="208" t="s">
        <v>204</v>
      </c>
      <c r="E116" s="209">
        <v>150</v>
      </c>
      <c r="F116" s="210" t="s">
        <v>1</v>
      </c>
      <c r="G116" s="211"/>
      <c r="H116" s="212"/>
      <c r="I116" s="213">
        <f t="shared" si="12"/>
        <v>0</v>
      </c>
      <c r="J116" s="214">
        <f t="shared" si="13"/>
        <v>0</v>
      </c>
      <c r="K116" s="215">
        <f t="shared" si="14"/>
        <v>0</v>
      </c>
      <c r="L116" s="153"/>
    </row>
    <row r="117" spans="2:12">
      <c r="B117" s="109"/>
      <c r="C117" s="181" t="s">
        <v>85</v>
      </c>
      <c r="D117" s="208" t="s">
        <v>205</v>
      </c>
      <c r="E117" s="209">
        <v>1800</v>
      </c>
      <c r="F117" s="210" t="s">
        <v>0</v>
      </c>
      <c r="G117" s="211"/>
      <c r="H117" s="212"/>
      <c r="I117" s="213">
        <f>E117*G117</f>
        <v>0</v>
      </c>
      <c r="J117" s="214">
        <f>E117*H117</f>
        <v>0</v>
      </c>
      <c r="K117" s="215">
        <f>I117+J117</f>
        <v>0</v>
      </c>
      <c r="L117" s="153"/>
    </row>
    <row r="118" spans="2:12">
      <c r="B118" s="109"/>
      <c r="C118" s="181" t="s">
        <v>86</v>
      </c>
      <c r="D118" s="208" t="s">
        <v>206</v>
      </c>
      <c r="E118" s="209">
        <v>1</v>
      </c>
      <c r="F118" s="210" t="s">
        <v>2</v>
      </c>
      <c r="G118" s="211"/>
      <c r="H118" s="212"/>
      <c r="I118" s="213">
        <f>E118*G118</f>
        <v>0</v>
      </c>
      <c r="J118" s="214">
        <f>E118*H118</f>
        <v>0</v>
      </c>
      <c r="K118" s="215">
        <f>I118+J118</f>
        <v>0</v>
      </c>
      <c r="L118" s="153"/>
    </row>
    <row r="119" spans="2:12">
      <c r="B119" s="109"/>
      <c r="C119" s="181" t="s">
        <v>87</v>
      </c>
      <c r="D119" s="208" t="s">
        <v>33</v>
      </c>
      <c r="E119" s="209">
        <v>1</v>
      </c>
      <c r="F119" s="210" t="s">
        <v>2</v>
      </c>
      <c r="G119" s="211"/>
      <c r="H119" s="212"/>
      <c r="I119" s="213">
        <f t="shared" si="12"/>
        <v>0</v>
      </c>
      <c r="J119" s="214">
        <f t="shared" si="13"/>
        <v>0</v>
      </c>
      <c r="K119" s="215">
        <f t="shared" si="14"/>
        <v>0</v>
      </c>
      <c r="L119" s="153"/>
    </row>
    <row r="120" spans="2:12">
      <c r="C120" s="181" t="s">
        <v>88</v>
      </c>
      <c r="D120" s="216" t="s">
        <v>34</v>
      </c>
      <c r="E120" s="217">
        <v>1</v>
      </c>
      <c r="F120" s="218" t="s">
        <v>2</v>
      </c>
      <c r="G120" s="219"/>
      <c r="H120" s="220"/>
      <c r="I120" s="213">
        <f>SUM(I112:I119)*0.015</f>
        <v>0</v>
      </c>
      <c r="J120" s="214"/>
      <c r="K120" s="221">
        <f t="shared" si="14"/>
        <v>0</v>
      </c>
      <c r="L120" s="153"/>
    </row>
    <row r="121" spans="2:12">
      <c r="C121" s="181" t="s">
        <v>89</v>
      </c>
      <c r="D121" s="216" t="s">
        <v>19</v>
      </c>
      <c r="E121" s="209">
        <v>1</v>
      </c>
      <c r="F121" s="210" t="s">
        <v>2</v>
      </c>
      <c r="G121" s="222"/>
      <c r="H121" s="212"/>
      <c r="I121" s="213">
        <f t="shared" si="12"/>
        <v>0</v>
      </c>
      <c r="J121" s="214">
        <f t="shared" si="13"/>
        <v>0</v>
      </c>
      <c r="K121" s="221">
        <f t="shared" si="14"/>
        <v>0</v>
      </c>
      <c r="L121" s="153"/>
    </row>
    <row r="122" spans="2:12">
      <c r="C122" s="181" t="s">
        <v>90</v>
      </c>
      <c r="D122" s="216" t="s">
        <v>24</v>
      </c>
      <c r="E122" s="209">
        <f>E112</f>
        <v>220</v>
      </c>
      <c r="F122" s="210" t="s">
        <v>0</v>
      </c>
      <c r="G122" s="222"/>
      <c r="H122" s="212"/>
      <c r="I122" s="213">
        <f t="shared" si="12"/>
        <v>0</v>
      </c>
      <c r="J122" s="214">
        <f t="shared" si="13"/>
        <v>0</v>
      </c>
      <c r="K122" s="221">
        <f t="shared" si="14"/>
        <v>0</v>
      </c>
      <c r="L122" s="153"/>
    </row>
    <row r="123" spans="2:12">
      <c r="C123" s="181" t="s">
        <v>91</v>
      </c>
      <c r="D123" s="216" t="s">
        <v>35</v>
      </c>
      <c r="E123" s="209">
        <v>1</v>
      </c>
      <c r="F123" s="210" t="s">
        <v>2</v>
      </c>
      <c r="G123" s="223"/>
      <c r="H123" s="220"/>
      <c r="I123" s="213">
        <f>SUM(I112:I122)*0.03</f>
        <v>0</v>
      </c>
      <c r="J123" s="214">
        <f>SUM(J112:J122)*0.03</f>
        <v>0</v>
      </c>
      <c r="K123" s="221">
        <f t="shared" si="14"/>
        <v>0</v>
      </c>
      <c r="L123" s="153"/>
    </row>
    <row r="124" spans="2:12">
      <c r="C124" s="44"/>
      <c r="D124" s="17"/>
      <c r="E124" s="17"/>
      <c r="F124" s="20"/>
      <c r="G124" s="115"/>
      <c r="H124" s="19"/>
      <c r="I124" s="191">
        <f>SUM(I112:I123)</f>
        <v>0</v>
      </c>
      <c r="J124" s="46">
        <f>SUM(J112:J123)</f>
        <v>0</v>
      </c>
      <c r="K124" s="193">
        <f>I124+J124</f>
        <v>0</v>
      </c>
      <c r="L124" s="153"/>
    </row>
    <row r="125" spans="2:12">
      <c r="C125" s="44"/>
      <c r="D125" s="17"/>
      <c r="E125" s="17"/>
      <c r="F125" s="20"/>
      <c r="G125" s="115"/>
      <c r="H125" s="19"/>
      <c r="I125" s="31"/>
      <c r="J125" s="32"/>
      <c r="K125" s="33"/>
      <c r="L125" s="153"/>
    </row>
    <row r="126" spans="2:12">
      <c r="C126" s="129" t="s">
        <v>92</v>
      </c>
      <c r="D126" s="132" t="s">
        <v>186</v>
      </c>
      <c r="E126" s="133"/>
      <c r="F126" s="130"/>
      <c r="G126" s="134"/>
      <c r="H126" s="131"/>
      <c r="I126" s="135"/>
      <c r="J126" s="136"/>
      <c r="K126" s="137"/>
      <c r="L126" s="153"/>
    </row>
    <row r="127" spans="2:12">
      <c r="C127" s="182" t="s">
        <v>93</v>
      </c>
      <c r="D127" s="216" t="s">
        <v>200</v>
      </c>
      <c r="E127" s="209">
        <f>E107</f>
        <v>8190</v>
      </c>
      <c r="F127" s="210" t="s">
        <v>0</v>
      </c>
      <c r="G127" s="224"/>
      <c r="H127" s="225"/>
      <c r="I127" s="213">
        <f t="shared" ref="I127:I133" si="15">E127*G127</f>
        <v>0</v>
      </c>
      <c r="J127" s="214">
        <f t="shared" ref="J127:J133" si="16">E127*H127</f>
        <v>0</v>
      </c>
      <c r="K127" s="215">
        <f t="shared" ref="K127:K133" si="17">I127+J127</f>
        <v>0</v>
      </c>
      <c r="L127" s="153"/>
    </row>
    <row r="128" spans="2:12">
      <c r="C128" s="182" t="s">
        <v>94</v>
      </c>
      <c r="D128" s="216" t="s">
        <v>42</v>
      </c>
      <c r="E128" s="209">
        <v>1</v>
      </c>
      <c r="F128" s="210" t="s">
        <v>2</v>
      </c>
      <c r="G128" s="224"/>
      <c r="H128" s="212"/>
      <c r="I128" s="213">
        <f t="shared" si="15"/>
        <v>0</v>
      </c>
      <c r="J128" s="214">
        <f t="shared" si="16"/>
        <v>0</v>
      </c>
      <c r="K128" s="215">
        <f t="shared" si="17"/>
        <v>0</v>
      </c>
      <c r="L128" s="153"/>
    </row>
    <row r="129" spans="1:12">
      <c r="C129" s="182"/>
      <c r="D129" s="216" t="s">
        <v>212</v>
      </c>
      <c r="E129" s="209">
        <v>150</v>
      </c>
      <c r="F129" s="226" t="s">
        <v>22</v>
      </c>
      <c r="G129" s="227"/>
      <c r="H129" s="220">
        <f>$E$18</f>
        <v>0</v>
      </c>
      <c r="I129" s="213">
        <f>E129*G129</f>
        <v>0</v>
      </c>
      <c r="J129" s="214">
        <f>E129*H129</f>
        <v>0</v>
      </c>
      <c r="K129" s="215">
        <f>I129+J129</f>
        <v>0</v>
      </c>
      <c r="L129" s="153"/>
    </row>
    <row r="130" spans="1:12">
      <c r="A130" s="196"/>
      <c r="C130" s="182" t="s">
        <v>95</v>
      </c>
      <c r="D130" s="216" t="s">
        <v>153</v>
      </c>
      <c r="E130" s="266">
        <v>500</v>
      </c>
      <c r="F130" s="210" t="s">
        <v>264</v>
      </c>
      <c r="G130" s="224"/>
      <c r="H130" s="212"/>
      <c r="I130" s="213">
        <f>E130*G130</f>
        <v>0</v>
      </c>
      <c r="J130" s="214">
        <f>E130*H130</f>
        <v>0</v>
      </c>
      <c r="K130" s="215">
        <f>I130+J130</f>
        <v>0</v>
      </c>
      <c r="L130" s="153"/>
    </row>
    <row r="131" spans="1:12">
      <c r="C131" s="182" t="s">
        <v>96</v>
      </c>
      <c r="D131" s="209" t="s">
        <v>124</v>
      </c>
      <c r="E131" s="209">
        <v>3</v>
      </c>
      <c r="F131" s="210" t="s">
        <v>2</v>
      </c>
      <c r="G131" s="224"/>
      <c r="H131" s="212"/>
      <c r="I131" s="213">
        <f t="shared" si="15"/>
        <v>0</v>
      </c>
      <c r="J131" s="214">
        <f t="shared" si="16"/>
        <v>0</v>
      </c>
      <c r="K131" s="215">
        <f t="shared" si="17"/>
        <v>0</v>
      </c>
      <c r="L131" s="153"/>
    </row>
    <row r="132" spans="1:12">
      <c r="C132" s="182" t="s">
        <v>127</v>
      </c>
      <c r="D132" s="209" t="s">
        <v>125</v>
      </c>
      <c r="E132" s="209">
        <v>3</v>
      </c>
      <c r="F132" s="210" t="s">
        <v>2</v>
      </c>
      <c r="G132" s="224"/>
      <c r="H132" s="212"/>
      <c r="I132" s="213">
        <f t="shared" si="15"/>
        <v>0</v>
      </c>
      <c r="J132" s="214">
        <f t="shared" si="16"/>
        <v>0</v>
      </c>
      <c r="K132" s="215">
        <f t="shared" si="17"/>
        <v>0</v>
      </c>
      <c r="L132" s="153"/>
    </row>
    <row r="133" spans="1:12">
      <c r="C133" s="182" t="s">
        <v>152</v>
      </c>
      <c r="D133" s="209" t="s">
        <v>126</v>
      </c>
      <c r="E133" s="209">
        <v>20</v>
      </c>
      <c r="F133" s="210" t="s">
        <v>2</v>
      </c>
      <c r="G133" s="224"/>
      <c r="H133" s="212"/>
      <c r="I133" s="213">
        <f t="shared" si="15"/>
        <v>0</v>
      </c>
      <c r="J133" s="214">
        <f t="shared" si="16"/>
        <v>0</v>
      </c>
      <c r="K133" s="215">
        <f t="shared" si="17"/>
        <v>0</v>
      </c>
      <c r="L133" s="153"/>
    </row>
    <row r="134" spans="1:12">
      <c r="C134" s="44"/>
      <c r="D134" s="17"/>
      <c r="E134" s="17"/>
      <c r="F134" s="20"/>
      <c r="G134" s="115"/>
      <c r="H134" s="19"/>
      <c r="I134" s="191">
        <f>SUM(I127:I133)</f>
        <v>0</v>
      </c>
      <c r="J134" s="46">
        <f>SUM(J127:J133)</f>
        <v>0</v>
      </c>
      <c r="K134" s="193">
        <f>SUM(I134:J134)</f>
        <v>0</v>
      </c>
      <c r="L134" s="153"/>
    </row>
    <row r="135" spans="1:12">
      <c r="C135" s="44"/>
      <c r="D135" s="17"/>
      <c r="E135" s="17"/>
      <c r="F135" s="20"/>
      <c r="G135" s="114"/>
      <c r="H135" s="18"/>
      <c r="I135" s="31"/>
      <c r="J135" s="32"/>
      <c r="K135" s="33"/>
      <c r="L135" s="153"/>
    </row>
    <row r="136" spans="1:12">
      <c r="C136" s="145" t="s">
        <v>97</v>
      </c>
      <c r="D136" s="150" t="s">
        <v>43</v>
      </c>
      <c r="E136" s="138"/>
      <c r="F136" s="139"/>
      <c r="G136" s="140"/>
      <c r="H136" s="141"/>
      <c r="I136" s="142"/>
      <c r="J136" s="143"/>
      <c r="K136" s="144"/>
      <c r="L136" s="153"/>
    </row>
    <row r="137" spans="1:12" ht="28.8">
      <c r="C137" s="197" t="s">
        <v>148</v>
      </c>
      <c r="D137" s="216" t="s">
        <v>197</v>
      </c>
      <c r="E137" s="209">
        <v>346</v>
      </c>
      <c r="F137" s="210" t="s">
        <v>2</v>
      </c>
      <c r="G137" s="224"/>
      <c r="H137" s="225"/>
      <c r="I137" s="213">
        <f>E137*G137</f>
        <v>0</v>
      </c>
      <c r="J137" s="214">
        <f>E137*H137</f>
        <v>0</v>
      </c>
      <c r="K137" s="215">
        <f>I137+J137</f>
        <v>0</v>
      </c>
      <c r="L137" s="153"/>
    </row>
    <row r="138" spans="1:12">
      <c r="C138" s="197" t="s">
        <v>149</v>
      </c>
      <c r="D138" s="216" t="s">
        <v>198</v>
      </c>
      <c r="E138" s="209">
        <v>346</v>
      </c>
      <c r="F138" s="210" t="s">
        <v>2</v>
      </c>
      <c r="G138" s="222"/>
      <c r="H138" s="212"/>
      <c r="I138" s="213">
        <f>E138*G138</f>
        <v>0</v>
      </c>
      <c r="J138" s="214">
        <f>E138*H138</f>
        <v>0</v>
      </c>
      <c r="K138" s="215">
        <f>I138+J138</f>
        <v>0</v>
      </c>
      <c r="L138" s="153"/>
    </row>
    <row r="139" spans="1:12">
      <c r="C139" s="44"/>
      <c r="D139" s="17"/>
      <c r="E139" s="17"/>
      <c r="F139" s="20"/>
      <c r="G139" s="115"/>
      <c r="H139" s="19"/>
      <c r="I139" s="191">
        <f>SUM(I137:I138)</f>
        <v>0</v>
      </c>
      <c r="J139" s="46">
        <f>SUM(J137:J138)</f>
        <v>0</v>
      </c>
      <c r="K139" s="193">
        <f>SUM(I139:J139)</f>
        <v>0</v>
      </c>
      <c r="L139" s="153"/>
    </row>
    <row r="140" spans="1:12">
      <c r="C140" s="44"/>
      <c r="D140" s="17"/>
      <c r="E140" s="17"/>
      <c r="F140" s="20"/>
      <c r="G140" s="115"/>
      <c r="H140" s="19"/>
      <c r="I140" s="191"/>
      <c r="J140" s="46"/>
      <c r="K140" s="193"/>
      <c r="L140" s="153"/>
    </row>
    <row r="141" spans="1:12">
      <c r="C141" s="151" t="s">
        <v>98</v>
      </c>
      <c r="D141" s="64" t="s">
        <v>184</v>
      </c>
      <c r="E141" s="65"/>
      <c r="F141" s="66"/>
      <c r="G141" s="67"/>
      <c r="H141" s="68"/>
      <c r="I141" s="69"/>
      <c r="J141" s="70"/>
      <c r="K141" s="71"/>
      <c r="L141" s="153"/>
    </row>
    <row r="142" spans="1:12">
      <c r="C142" s="181" t="s">
        <v>99</v>
      </c>
      <c r="D142" s="216" t="s">
        <v>189</v>
      </c>
      <c r="E142" s="209">
        <v>1</v>
      </c>
      <c r="F142" s="226" t="s">
        <v>1</v>
      </c>
      <c r="G142" s="224"/>
      <c r="H142" s="212"/>
      <c r="I142" s="213">
        <f>E142*G142</f>
        <v>0</v>
      </c>
      <c r="J142" s="214">
        <f>E142*H142</f>
        <v>0</v>
      </c>
      <c r="K142" s="215">
        <f>I142+J142</f>
        <v>0</v>
      </c>
      <c r="L142" s="153"/>
    </row>
    <row r="143" spans="1:12">
      <c r="C143" s="181" t="s">
        <v>100</v>
      </c>
      <c r="D143" s="216" t="s">
        <v>50</v>
      </c>
      <c r="E143" s="209">
        <v>3</v>
      </c>
      <c r="F143" s="226" t="s">
        <v>44</v>
      </c>
      <c r="G143" s="224"/>
      <c r="H143" s="212"/>
      <c r="I143" s="213">
        <f t="shared" ref="I143:I169" si="18">E143*G143</f>
        <v>0</v>
      </c>
      <c r="J143" s="214">
        <f t="shared" ref="J143:J169" si="19">E143*H143</f>
        <v>0</v>
      </c>
      <c r="K143" s="215">
        <f t="shared" ref="K143:K169" si="20">I143+J143</f>
        <v>0</v>
      </c>
      <c r="L143" s="153"/>
    </row>
    <row r="144" spans="1:12">
      <c r="C144" s="181" t="s">
        <v>101</v>
      </c>
      <c r="D144" s="216" t="s">
        <v>26</v>
      </c>
      <c r="E144" s="209">
        <v>50</v>
      </c>
      <c r="F144" s="226" t="s">
        <v>22</v>
      </c>
      <c r="G144" s="227"/>
      <c r="H144" s="220">
        <f>$E$18</f>
        <v>0</v>
      </c>
      <c r="I144" s="213">
        <f t="shared" si="18"/>
        <v>0</v>
      </c>
      <c r="J144" s="214">
        <f t="shared" si="19"/>
        <v>0</v>
      </c>
      <c r="K144" s="215">
        <f t="shared" si="20"/>
        <v>0</v>
      </c>
      <c r="L144" s="153"/>
    </row>
    <row r="145" spans="3:12" ht="28.8">
      <c r="C145" s="181" t="s">
        <v>102</v>
      </c>
      <c r="D145" s="208" t="s">
        <v>190</v>
      </c>
      <c r="E145" s="228">
        <v>3</v>
      </c>
      <c r="F145" s="229" t="s">
        <v>44</v>
      </c>
      <c r="G145" s="224"/>
      <c r="H145" s="212"/>
      <c r="I145" s="213">
        <f t="shared" si="18"/>
        <v>0</v>
      </c>
      <c r="J145" s="214">
        <f t="shared" si="19"/>
        <v>0</v>
      </c>
      <c r="K145" s="215">
        <f t="shared" si="20"/>
        <v>0</v>
      </c>
      <c r="L145" s="153"/>
    </row>
    <row r="146" spans="3:12">
      <c r="C146" s="181" t="s">
        <v>103</v>
      </c>
      <c r="D146" s="216" t="s">
        <v>191</v>
      </c>
      <c r="E146" s="209">
        <v>1</v>
      </c>
      <c r="F146" s="210" t="s">
        <v>2</v>
      </c>
      <c r="G146" s="224"/>
      <c r="H146" s="212"/>
      <c r="I146" s="213">
        <f t="shared" si="18"/>
        <v>0</v>
      </c>
      <c r="J146" s="214">
        <f t="shared" si="19"/>
        <v>0</v>
      </c>
      <c r="K146" s="215">
        <f t="shared" si="20"/>
        <v>0</v>
      </c>
      <c r="L146" s="153"/>
    </row>
    <row r="147" spans="3:12">
      <c r="C147" s="181" t="s">
        <v>104</v>
      </c>
      <c r="D147" s="208" t="s">
        <v>53</v>
      </c>
      <c r="E147" s="228">
        <v>50</v>
      </c>
      <c r="F147" s="229" t="s">
        <v>22</v>
      </c>
      <c r="G147" s="227"/>
      <c r="H147" s="230">
        <f>$E$17</f>
        <v>0</v>
      </c>
      <c r="I147" s="213">
        <f t="shared" si="18"/>
        <v>0</v>
      </c>
      <c r="J147" s="214">
        <f t="shared" si="19"/>
        <v>0</v>
      </c>
      <c r="K147" s="215">
        <f t="shared" si="20"/>
        <v>0</v>
      </c>
      <c r="L147" s="153"/>
    </row>
    <row r="148" spans="3:12">
      <c r="C148" s="181" t="s">
        <v>105</v>
      </c>
      <c r="D148" s="216" t="s">
        <v>192</v>
      </c>
      <c r="E148" s="209">
        <v>32</v>
      </c>
      <c r="F148" s="210" t="s">
        <v>22</v>
      </c>
      <c r="G148" s="227"/>
      <c r="H148" s="220">
        <f>$E$19</f>
        <v>0</v>
      </c>
      <c r="I148" s="213">
        <f t="shared" si="18"/>
        <v>0</v>
      </c>
      <c r="J148" s="214">
        <f t="shared" si="19"/>
        <v>0</v>
      </c>
      <c r="K148" s="215">
        <f t="shared" si="20"/>
        <v>0</v>
      </c>
      <c r="L148" s="153"/>
    </row>
    <row r="149" spans="3:12">
      <c r="C149" s="181" t="s">
        <v>106</v>
      </c>
      <c r="D149" s="216" t="s">
        <v>193</v>
      </c>
      <c r="E149" s="209">
        <v>16</v>
      </c>
      <c r="F149" s="210" t="s">
        <v>22</v>
      </c>
      <c r="G149" s="227"/>
      <c r="H149" s="220">
        <f>$E$19</f>
        <v>0</v>
      </c>
      <c r="I149" s="213">
        <f t="shared" si="18"/>
        <v>0</v>
      </c>
      <c r="J149" s="214">
        <f t="shared" si="19"/>
        <v>0</v>
      </c>
      <c r="K149" s="215">
        <f t="shared" si="20"/>
        <v>0</v>
      </c>
      <c r="L149" s="153"/>
    </row>
    <row r="150" spans="3:12">
      <c r="C150" s="181" t="s">
        <v>107</v>
      </c>
      <c r="D150" s="216" t="s">
        <v>194</v>
      </c>
      <c r="E150" s="209">
        <v>8</v>
      </c>
      <c r="F150" s="210" t="s">
        <v>22</v>
      </c>
      <c r="G150" s="227"/>
      <c r="H150" s="220">
        <f>$E$19</f>
        <v>0</v>
      </c>
      <c r="I150" s="213">
        <f t="shared" si="18"/>
        <v>0</v>
      </c>
      <c r="J150" s="214">
        <f t="shared" si="19"/>
        <v>0</v>
      </c>
      <c r="K150" s="215">
        <f t="shared" si="20"/>
        <v>0</v>
      </c>
      <c r="L150" s="153"/>
    </row>
    <row r="151" spans="3:12">
      <c r="C151" s="181" t="s">
        <v>108</v>
      </c>
      <c r="D151" s="216" t="s">
        <v>38</v>
      </c>
      <c r="E151" s="217">
        <v>16</v>
      </c>
      <c r="F151" s="210" t="s">
        <v>22</v>
      </c>
      <c r="G151" s="227"/>
      <c r="H151" s="230">
        <f>$E$17</f>
        <v>0</v>
      </c>
      <c r="I151" s="213">
        <f t="shared" si="18"/>
        <v>0</v>
      </c>
      <c r="J151" s="214">
        <f t="shared" si="19"/>
        <v>0</v>
      </c>
      <c r="K151" s="215">
        <f t="shared" si="20"/>
        <v>0</v>
      </c>
      <c r="L151" s="153"/>
    </row>
    <row r="152" spans="3:12">
      <c r="C152" s="181" t="s">
        <v>109</v>
      </c>
      <c r="D152" s="216" t="s">
        <v>27</v>
      </c>
      <c r="E152" s="217">
        <v>80</v>
      </c>
      <c r="F152" s="210" t="s">
        <v>22</v>
      </c>
      <c r="G152" s="227"/>
      <c r="H152" s="220">
        <f>$E$18</f>
        <v>0</v>
      </c>
      <c r="I152" s="213">
        <f t="shared" si="18"/>
        <v>0</v>
      </c>
      <c r="J152" s="214">
        <f t="shared" si="19"/>
        <v>0</v>
      </c>
      <c r="K152" s="215">
        <f t="shared" si="20"/>
        <v>0</v>
      </c>
      <c r="L152" s="153"/>
    </row>
    <row r="153" spans="3:12">
      <c r="C153" s="181" t="s">
        <v>110</v>
      </c>
      <c r="D153" s="216" t="s">
        <v>23</v>
      </c>
      <c r="E153" s="217">
        <v>16</v>
      </c>
      <c r="F153" s="210" t="s">
        <v>22</v>
      </c>
      <c r="G153" s="227"/>
      <c r="H153" s="220">
        <f>$E$18</f>
        <v>0</v>
      </c>
      <c r="I153" s="213">
        <f t="shared" si="18"/>
        <v>0</v>
      </c>
      <c r="J153" s="214">
        <f t="shared" si="19"/>
        <v>0</v>
      </c>
      <c r="K153" s="215">
        <f t="shared" si="20"/>
        <v>0</v>
      </c>
      <c r="L153" s="153"/>
    </row>
    <row r="154" spans="3:12">
      <c r="C154" s="181" t="s">
        <v>111</v>
      </c>
      <c r="D154" s="216" t="s">
        <v>36</v>
      </c>
      <c r="E154" s="217">
        <v>8</v>
      </c>
      <c r="F154" s="210" t="s">
        <v>22</v>
      </c>
      <c r="G154" s="227"/>
      <c r="H154" s="220">
        <f>$E$18</f>
        <v>0</v>
      </c>
      <c r="I154" s="213">
        <f t="shared" si="18"/>
        <v>0</v>
      </c>
      <c r="J154" s="214">
        <f t="shared" si="19"/>
        <v>0</v>
      </c>
      <c r="K154" s="215">
        <f t="shared" si="20"/>
        <v>0</v>
      </c>
      <c r="L154" s="153"/>
    </row>
    <row r="155" spans="3:12">
      <c r="C155" s="181" t="s">
        <v>112</v>
      </c>
      <c r="D155" s="216" t="s">
        <v>37</v>
      </c>
      <c r="E155" s="217">
        <v>8</v>
      </c>
      <c r="F155" s="210" t="s">
        <v>22</v>
      </c>
      <c r="G155" s="227"/>
      <c r="H155" s="220">
        <f>$E$18</f>
        <v>0</v>
      </c>
      <c r="I155" s="213">
        <f t="shared" si="18"/>
        <v>0</v>
      </c>
      <c r="J155" s="214">
        <f t="shared" si="19"/>
        <v>0</v>
      </c>
      <c r="K155" s="215">
        <f t="shared" si="20"/>
        <v>0</v>
      </c>
      <c r="L155" s="153"/>
    </row>
    <row r="156" spans="3:12">
      <c r="C156" s="181" t="s">
        <v>113</v>
      </c>
      <c r="D156" s="216" t="s">
        <v>45</v>
      </c>
      <c r="E156" s="217">
        <v>8</v>
      </c>
      <c r="F156" s="210" t="s">
        <v>22</v>
      </c>
      <c r="G156" s="227"/>
      <c r="H156" s="220">
        <f>$E$18</f>
        <v>0</v>
      </c>
      <c r="I156" s="213">
        <f t="shared" si="18"/>
        <v>0</v>
      </c>
      <c r="J156" s="214">
        <f t="shared" si="19"/>
        <v>0</v>
      </c>
      <c r="K156" s="215">
        <f t="shared" si="20"/>
        <v>0</v>
      </c>
      <c r="L156" s="153"/>
    </row>
    <row r="157" spans="3:12">
      <c r="C157" s="181" t="s">
        <v>114</v>
      </c>
      <c r="D157" s="216" t="s">
        <v>46</v>
      </c>
      <c r="E157" s="217">
        <v>16</v>
      </c>
      <c r="F157" s="210" t="s">
        <v>22</v>
      </c>
      <c r="G157" s="227"/>
      <c r="H157" s="220">
        <f t="shared" ref="H157:H162" si="21">$E$19</f>
        <v>0</v>
      </c>
      <c r="I157" s="213">
        <f t="shared" si="18"/>
        <v>0</v>
      </c>
      <c r="J157" s="214">
        <f t="shared" si="19"/>
        <v>0</v>
      </c>
      <c r="K157" s="215">
        <f t="shared" si="20"/>
        <v>0</v>
      </c>
      <c r="L157" s="153"/>
    </row>
    <row r="158" spans="3:12">
      <c r="C158" s="181" t="s">
        <v>115</v>
      </c>
      <c r="D158" s="216" t="s">
        <v>20</v>
      </c>
      <c r="E158" s="209">
        <v>16</v>
      </c>
      <c r="F158" s="210" t="s">
        <v>22</v>
      </c>
      <c r="G158" s="227"/>
      <c r="H158" s="220">
        <f t="shared" si="21"/>
        <v>0</v>
      </c>
      <c r="I158" s="213">
        <f t="shared" si="18"/>
        <v>0</v>
      </c>
      <c r="J158" s="214">
        <f t="shared" si="19"/>
        <v>0</v>
      </c>
      <c r="K158" s="215">
        <f t="shared" si="20"/>
        <v>0</v>
      </c>
      <c r="L158" s="153"/>
    </row>
    <row r="159" spans="3:12">
      <c r="C159" s="181" t="s">
        <v>116</v>
      </c>
      <c r="D159" s="216" t="s">
        <v>195</v>
      </c>
      <c r="E159" s="209">
        <v>1</v>
      </c>
      <c r="F159" s="210" t="s">
        <v>2</v>
      </c>
      <c r="G159" s="224"/>
      <c r="H159" s="212"/>
      <c r="I159" s="213">
        <f t="shared" si="18"/>
        <v>0</v>
      </c>
      <c r="J159" s="214">
        <f t="shared" si="19"/>
        <v>0</v>
      </c>
      <c r="K159" s="215">
        <f t="shared" si="20"/>
        <v>0</v>
      </c>
      <c r="L159" s="153"/>
    </row>
    <row r="160" spans="3:12">
      <c r="C160" s="181" t="s">
        <v>117</v>
      </c>
      <c r="D160" s="267" t="s">
        <v>30</v>
      </c>
      <c r="E160" s="209">
        <v>0</v>
      </c>
      <c r="F160" s="210" t="s">
        <v>22</v>
      </c>
      <c r="G160" s="227"/>
      <c r="H160" s="220">
        <f t="shared" si="21"/>
        <v>0</v>
      </c>
      <c r="I160" s="213">
        <f t="shared" si="18"/>
        <v>0</v>
      </c>
      <c r="J160" s="214">
        <f t="shared" si="19"/>
        <v>0</v>
      </c>
      <c r="K160" s="215">
        <f t="shared" si="20"/>
        <v>0</v>
      </c>
      <c r="L160" s="153"/>
    </row>
    <row r="161" spans="3:12">
      <c r="C161" s="181" t="s">
        <v>118</v>
      </c>
      <c r="D161" s="216" t="s">
        <v>29</v>
      </c>
      <c r="E161" s="209">
        <v>16</v>
      </c>
      <c r="F161" s="210" t="s">
        <v>22</v>
      </c>
      <c r="G161" s="227"/>
      <c r="H161" s="220">
        <f t="shared" si="21"/>
        <v>0</v>
      </c>
      <c r="I161" s="213">
        <f t="shared" si="18"/>
        <v>0</v>
      </c>
      <c r="J161" s="214">
        <f t="shared" si="19"/>
        <v>0</v>
      </c>
      <c r="K161" s="215">
        <f t="shared" si="20"/>
        <v>0</v>
      </c>
      <c r="L161" s="153"/>
    </row>
    <row r="162" spans="3:12">
      <c r="C162" s="181" t="s">
        <v>119</v>
      </c>
      <c r="D162" s="216" t="s">
        <v>47</v>
      </c>
      <c r="E162" s="209">
        <v>24</v>
      </c>
      <c r="F162" s="210" t="s">
        <v>22</v>
      </c>
      <c r="G162" s="227"/>
      <c r="H162" s="220">
        <f t="shared" si="21"/>
        <v>0</v>
      </c>
      <c r="I162" s="213">
        <f t="shared" si="18"/>
        <v>0</v>
      </c>
      <c r="J162" s="214">
        <f t="shared" si="19"/>
        <v>0</v>
      </c>
      <c r="K162" s="215">
        <f t="shared" si="20"/>
        <v>0</v>
      </c>
      <c r="L162" s="153"/>
    </row>
    <row r="163" spans="3:12">
      <c r="C163" s="181" t="s">
        <v>120</v>
      </c>
      <c r="D163" s="216" t="s">
        <v>48</v>
      </c>
      <c r="E163" s="209">
        <v>1</v>
      </c>
      <c r="F163" s="210" t="s">
        <v>2</v>
      </c>
      <c r="G163" s="224"/>
      <c r="H163" s="212"/>
      <c r="I163" s="213">
        <f t="shared" si="18"/>
        <v>0</v>
      </c>
      <c r="J163" s="214">
        <f t="shared" si="19"/>
        <v>0</v>
      </c>
      <c r="K163" s="215">
        <f t="shared" si="20"/>
        <v>0</v>
      </c>
      <c r="L163" s="153"/>
    </row>
    <row r="164" spans="3:12">
      <c r="C164" s="181" t="s">
        <v>121</v>
      </c>
      <c r="D164" s="216" t="s">
        <v>156</v>
      </c>
      <c r="E164" s="209">
        <v>40</v>
      </c>
      <c r="F164" s="210" t="s">
        <v>22</v>
      </c>
      <c r="G164" s="227"/>
      <c r="H164" s="230">
        <f>$E$17</f>
        <v>0</v>
      </c>
      <c r="I164" s="213">
        <f t="shared" si="18"/>
        <v>0</v>
      </c>
      <c r="J164" s="214">
        <f t="shared" si="19"/>
        <v>0</v>
      </c>
      <c r="K164" s="215">
        <f t="shared" si="20"/>
        <v>0</v>
      </c>
      <c r="L164" s="153"/>
    </row>
    <row r="165" spans="3:12">
      <c r="C165" s="181" t="s">
        <v>122</v>
      </c>
      <c r="D165" s="216" t="s">
        <v>28</v>
      </c>
      <c r="E165" s="209">
        <v>1</v>
      </c>
      <c r="F165" s="210" t="s">
        <v>2</v>
      </c>
      <c r="G165" s="224"/>
      <c r="H165" s="212"/>
      <c r="I165" s="213">
        <f t="shared" si="18"/>
        <v>0</v>
      </c>
      <c r="J165" s="214">
        <f t="shared" si="19"/>
        <v>0</v>
      </c>
      <c r="K165" s="215">
        <f t="shared" si="20"/>
        <v>0</v>
      </c>
      <c r="L165" s="153"/>
    </row>
    <row r="166" spans="3:12">
      <c r="C166" s="181" t="s">
        <v>123</v>
      </c>
      <c r="D166" s="216" t="s">
        <v>196</v>
      </c>
      <c r="E166" s="209">
        <v>100</v>
      </c>
      <c r="F166" s="210" t="s">
        <v>22</v>
      </c>
      <c r="G166" s="227"/>
      <c r="H166" s="220">
        <f>$E$20</f>
        <v>0</v>
      </c>
      <c r="I166" s="213">
        <f t="shared" si="18"/>
        <v>0</v>
      </c>
      <c r="J166" s="214">
        <f t="shared" si="19"/>
        <v>0</v>
      </c>
      <c r="K166" s="215">
        <f t="shared" si="20"/>
        <v>0</v>
      </c>
      <c r="L166" s="153"/>
    </row>
    <row r="167" spans="3:12">
      <c r="C167" s="181" t="s">
        <v>150</v>
      </c>
      <c r="D167" s="216" t="s">
        <v>21</v>
      </c>
      <c r="E167" s="209">
        <v>1</v>
      </c>
      <c r="F167" s="210" t="s">
        <v>2</v>
      </c>
      <c r="G167" s="224"/>
      <c r="H167" s="212"/>
      <c r="I167" s="213">
        <f t="shared" si="18"/>
        <v>0</v>
      </c>
      <c r="J167" s="214">
        <f t="shared" si="19"/>
        <v>0</v>
      </c>
      <c r="K167" s="215">
        <f t="shared" si="20"/>
        <v>0</v>
      </c>
      <c r="L167" s="153"/>
    </row>
    <row r="168" spans="3:12" ht="72">
      <c r="C168" s="181" t="s">
        <v>154</v>
      </c>
      <c r="D168" s="216" t="s">
        <v>25</v>
      </c>
      <c r="E168" s="209">
        <v>1</v>
      </c>
      <c r="F168" s="210" t="s">
        <v>2</v>
      </c>
      <c r="G168" s="224"/>
      <c r="H168" s="212"/>
      <c r="I168" s="213">
        <f t="shared" si="18"/>
        <v>0</v>
      </c>
      <c r="J168" s="214">
        <f t="shared" si="19"/>
        <v>0</v>
      </c>
      <c r="K168" s="215">
        <f t="shared" si="20"/>
        <v>0</v>
      </c>
      <c r="L168" s="153"/>
    </row>
    <row r="169" spans="3:12" ht="43.2">
      <c r="C169" s="181" t="s">
        <v>199</v>
      </c>
      <c r="D169" s="216" t="s">
        <v>49</v>
      </c>
      <c r="E169" s="209">
        <v>1</v>
      </c>
      <c r="F169" s="210" t="s">
        <v>2</v>
      </c>
      <c r="G169" s="224"/>
      <c r="H169" s="212"/>
      <c r="I169" s="213">
        <f t="shared" si="18"/>
        <v>0</v>
      </c>
      <c r="J169" s="214">
        <f t="shared" si="19"/>
        <v>0</v>
      </c>
      <c r="K169" s="215">
        <f t="shared" si="20"/>
        <v>0</v>
      </c>
      <c r="L169" s="153"/>
    </row>
    <row r="170" spans="3:12">
      <c r="C170" s="181"/>
      <c r="D170" s="17"/>
      <c r="E170" s="17"/>
      <c r="F170" s="20"/>
      <c r="G170" s="114"/>
      <c r="H170" s="18"/>
      <c r="I170" s="191">
        <f>SUM(I142:I169)</f>
        <v>0</v>
      </c>
      <c r="J170" s="22">
        <f>SUM(J142:J169)</f>
        <v>0</v>
      </c>
      <c r="K170" s="192">
        <f>I170+J170</f>
        <v>0</v>
      </c>
      <c r="L170" s="153"/>
    </row>
    <row r="171" spans="3:12">
      <c r="C171" s="72"/>
      <c r="D171" s="73"/>
      <c r="E171" s="73"/>
      <c r="F171" s="74"/>
      <c r="G171" s="75"/>
      <c r="H171" s="76"/>
      <c r="I171" s="77"/>
      <c r="J171" s="78"/>
      <c r="K171" s="79"/>
      <c r="L171" s="153"/>
    </row>
    <row r="172" spans="3:12" ht="15" thickBot="1">
      <c r="C172" s="248"/>
      <c r="D172" s="249"/>
      <c r="E172" s="249"/>
      <c r="F172" s="249"/>
      <c r="G172" s="35"/>
      <c r="H172" s="36"/>
      <c r="I172" s="37"/>
      <c r="J172" s="38"/>
      <c r="K172" s="39"/>
      <c r="L172" s="153"/>
    </row>
    <row r="173" spans="3:12" ht="15" thickBot="1">
      <c r="C173" s="40"/>
      <c r="D173" s="41" t="s">
        <v>185</v>
      </c>
      <c r="E173" s="80">
        <v>1</v>
      </c>
      <c r="F173" s="81" t="s">
        <v>2</v>
      </c>
      <c r="G173" s="42"/>
      <c r="H173" s="43"/>
      <c r="I173" s="82">
        <f>I99+I109+I124+I134+I139+I170</f>
        <v>0</v>
      </c>
      <c r="J173" s="82">
        <f>J99+J109+J124+J134+J139+J170</f>
        <v>0</v>
      </c>
      <c r="K173" s="83">
        <f>I173+J173</f>
        <v>0</v>
      </c>
      <c r="L173" s="153"/>
    </row>
    <row r="174" spans="3:12">
      <c r="C174" s="90"/>
      <c r="D174" s="90"/>
      <c r="E174" s="90"/>
      <c r="F174" s="90"/>
      <c r="G174" s="90"/>
      <c r="H174" s="90"/>
      <c r="I174" s="90"/>
      <c r="J174" s="90"/>
      <c r="K174" s="90"/>
      <c r="L174" s="153"/>
    </row>
    <row r="175" spans="3:12" ht="17.399999999999999">
      <c r="D175" s="113"/>
      <c r="K175" s="102"/>
      <c r="L175" s="153"/>
    </row>
  </sheetData>
  <sheetProtection selectLockedCells="1"/>
  <mergeCells count="8">
    <mergeCell ref="E38:F38"/>
    <mergeCell ref="C172:F172"/>
    <mergeCell ref="I4:I5"/>
    <mergeCell ref="J4:K5"/>
    <mergeCell ref="J9:K9"/>
    <mergeCell ref="J10:K10"/>
    <mergeCell ref="C33:D33"/>
    <mergeCell ref="D36:K36"/>
  </mergeCells>
  <phoneticPr fontId="55" type="noConversion"/>
  <pageMargins left="0.51181102362204722" right="0.51181102362204722" top="0.78740157480314965" bottom="1.0236220472440944" header="0.39370078740157483" footer="0.31496062992125984"/>
  <pageSetup paperSize="9" scale="48" firstPageNumber="2" fitToHeight="4" orientation="portrait" r:id="rId1"/>
  <headerFooter>
    <oddHeader xml:space="preserve">&amp;R&amp;"-,Obyčejné"&amp;16&amp;P/&amp;N  &amp;"Arial CE,Obyčejné"&amp;10 </oddHeader>
  </headerFooter>
  <rowBreaks count="6" manualBreakCount="6">
    <brk id="33" min="2" max="10" man="1"/>
    <brk id="37" min="2" max="10" man="1"/>
    <brk id="68" min="2" max="10" man="1"/>
    <brk id="100" min="2" max="10" man="1"/>
    <brk id="125" min="2" max="10" man="1"/>
    <brk id="140" min="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SP</vt:lpstr>
      <vt:lpstr>SP!Názvy_tisku</vt:lpstr>
      <vt:lpstr>SP!Oblast_tisku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kdokolv</dc:creator>
  <cp:lastModifiedBy>Krátký Vítězslav</cp:lastModifiedBy>
  <cp:lastPrinted>2023-09-06T08:12:14Z</cp:lastPrinted>
  <dcterms:created xsi:type="dcterms:W3CDTF">2002-08-19T06:11:56Z</dcterms:created>
  <dcterms:modified xsi:type="dcterms:W3CDTF">2023-09-06T08:17:36Z</dcterms:modified>
</cp:coreProperties>
</file>